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5D2D79DF-2473-4C44-89C0-E8D7959FDF88}" xr6:coauthVersionLast="46" xr6:coauthVersionMax="46" xr10:uidLastSave="{00000000-0000-0000-0000-000000000000}"/>
  <bookViews>
    <workbookView xWindow="-120" yWindow="-120" windowWidth="29040" windowHeight="15840" firstSheet="1" activeTab="1" xr2:uid="{F1DFEE32-92B0-47A2-A59B-6F38FADDD652}"/>
  </bookViews>
  <sheets>
    <sheet name="Antwoorden" sheetId="1" state="hidden" r:id="rId1"/>
    <sheet name="Vraag 1" sheetId="2" r:id="rId2"/>
    <sheet name="Vraag 2" sheetId="3" r:id="rId3"/>
    <sheet name="Vraag 3" sheetId="4" r:id="rId4"/>
    <sheet name="Vraag 4" sheetId="5" r:id="rId5"/>
    <sheet name="Vraag 5" sheetId="6" r:id="rId6"/>
    <sheet name="Vraag 6" sheetId="7" r:id="rId7"/>
    <sheet name="Vraag 7" sheetId="10" r:id="rId8"/>
    <sheet name="Vraag 8" sheetId="9" r:id="rId9"/>
    <sheet name="Vraag 9" sheetId="8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7" i="1" l="1"/>
  <c r="R3" i="1"/>
  <c r="I8" i="6" s="1"/>
  <c r="B16" i="6" s="1"/>
  <c r="I8" i="4"/>
  <c r="I8" i="1"/>
  <c r="I8" i="3"/>
  <c r="G13" i="1"/>
  <c r="G12" i="1"/>
  <c r="G11" i="1"/>
  <c r="G10" i="1"/>
  <c r="G9" i="1"/>
  <c r="G8" i="1"/>
  <c r="G7" i="1"/>
  <c r="G2" i="1" s="1"/>
  <c r="B4" i="2" s="1"/>
  <c r="G13" i="3" s="1"/>
  <c r="G6" i="1"/>
  <c r="G5" i="1"/>
  <c r="G4" i="1"/>
  <c r="G22" i="2"/>
  <c r="D22" i="2"/>
  <c r="G21" i="3" l="1"/>
  <c r="J14" i="1" s="1"/>
  <c r="D19" i="3"/>
  <c r="J7" i="1" s="1"/>
  <c r="D20" i="3"/>
  <c r="J8" i="1" s="1"/>
  <c r="D24" i="3"/>
  <c r="J9" i="1" s="1"/>
  <c r="J11" i="1"/>
  <c r="D25" i="3"/>
  <c r="J10" i="1" s="1"/>
  <c r="D15" i="3"/>
  <c r="J6" i="1" s="1"/>
  <c r="G16" i="3"/>
  <c r="J12" i="1" s="1"/>
  <c r="D14" i="3"/>
  <c r="J5" i="1" s="1"/>
  <c r="G17" i="3"/>
  <c r="J13" i="1" s="1"/>
  <c r="B3" i="3"/>
  <c r="J2" i="1" l="1"/>
  <c r="B4" i="3" s="1"/>
  <c r="D26" i="3"/>
  <c r="G26" i="3"/>
  <c r="D19" i="4" l="1"/>
  <c r="M7" i="1" s="1"/>
  <c r="G17" i="4"/>
  <c r="M13" i="1" s="1"/>
  <c r="G13" i="4"/>
  <c r="M11" i="1" s="1"/>
  <c r="D24" i="4"/>
  <c r="M9" i="1" s="1"/>
  <c r="G16" i="4"/>
  <c r="M12" i="1" s="1"/>
  <c r="G21" i="4"/>
  <c r="M14" i="1" s="1"/>
  <c r="D25" i="4"/>
  <c r="M10" i="1" s="1"/>
  <c r="D15" i="4"/>
  <c r="M6" i="1" s="1"/>
  <c r="D20" i="4"/>
  <c r="M8" i="1" s="1"/>
  <c r="B3" i="4"/>
  <c r="D14" i="4"/>
  <c r="M5" i="1" s="1"/>
  <c r="M2" i="1" l="1"/>
  <c r="B4" i="4" s="1"/>
  <c r="G26" i="4"/>
  <c r="D26" i="4"/>
  <c r="G14" i="5" l="1"/>
  <c r="P12" i="1" s="1"/>
  <c r="G19" i="5"/>
  <c r="P14" i="1" s="1"/>
  <c r="D17" i="5"/>
  <c r="P7" i="1" s="1"/>
  <c r="D22" i="5"/>
  <c r="P9" i="1" s="1"/>
  <c r="D13" i="5"/>
  <c r="P6" i="1" s="1"/>
  <c r="D23" i="5"/>
  <c r="P10" i="1" s="1"/>
  <c r="B3" i="5"/>
  <c r="D18" i="5"/>
  <c r="P8" i="1" s="1"/>
  <c r="G15" i="5"/>
  <c r="P13" i="1" s="1"/>
  <c r="D12" i="5"/>
  <c r="P5" i="1" s="1"/>
  <c r="G11" i="5"/>
  <c r="P11" i="1" s="1"/>
  <c r="P2" i="1" l="1"/>
  <c r="B4" i="5" s="1"/>
  <c r="D24" i="5"/>
  <c r="G24" i="5"/>
  <c r="G21" i="6" l="1"/>
  <c r="S15" i="1" s="1"/>
  <c r="G13" i="6"/>
  <c r="S12" i="1" s="1"/>
  <c r="D24" i="6"/>
  <c r="S10" i="1" s="1"/>
  <c r="D14" i="6"/>
  <c r="S5" i="1" s="1"/>
  <c r="B3" i="6"/>
  <c r="D25" i="6"/>
  <c r="S11" i="1" s="1"/>
  <c r="D15" i="6"/>
  <c r="S6" i="1" s="1"/>
  <c r="D19" i="6"/>
  <c r="S8" i="1" s="1"/>
  <c r="G17" i="6"/>
  <c r="S14" i="1" s="1"/>
  <c r="D20" i="6"/>
  <c r="S9" i="1" s="1"/>
  <c r="G16" i="6"/>
  <c r="S13" i="1" s="1"/>
  <c r="S2" i="1" l="1"/>
  <c r="B4" i="6" s="1"/>
  <c r="G26" i="6"/>
  <c r="D26" i="6"/>
  <c r="D22" i="7" l="1"/>
  <c r="V10" i="1" s="1"/>
  <c r="D18" i="7"/>
  <c r="V9" i="1" s="1"/>
  <c r="G11" i="7"/>
  <c r="V12" i="1" s="1"/>
  <c r="D14" i="7"/>
  <c r="V7" i="1" s="1"/>
  <c r="D13" i="7"/>
  <c r="V6" i="1" s="1"/>
  <c r="B3" i="7"/>
  <c r="D12" i="7"/>
  <c r="V5" i="1" s="1"/>
  <c r="G15" i="7"/>
  <c r="B3" i="10"/>
  <c r="G14" i="7"/>
  <c r="B3" i="9"/>
  <c r="D17" i="7"/>
  <c r="V8" i="1" s="1"/>
  <c r="G19" i="7"/>
  <c r="V15" i="1" s="1"/>
  <c r="D23" i="7"/>
  <c r="V11" i="1" s="1"/>
  <c r="AE13" i="1" l="1"/>
  <c r="V13" i="1"/>
  <c r="AE15" i="1"/>
  <c r="AE12" i="1"/>
  <c r="G24" i="7"/>
  <c r="V14" i="1"/>
  <c r="V2" i="1" s="1"/>
  <c r="B4" i="7" s="1"/>
  <c r="AE14" i="1"/>
  <c r="D24" i="7"/>
  <c r="G19" i="10" l="1"/>
  <c r="Y15" i="1" s="1"/>
  <c r="D22" i="10"/>
  <c r="Y10" i="1" s="1"/>
  <c r="D13" i="10"/>
  <c r="Y6" i="1" s="1"/>
  <c r="D23" i="10"/>
  <c r="Y11" i="1" s="1"/>
  <c r="D12" i="10"/>
  <c r="G15" i="10"/>
  <c r="Y14" i="1" s="1"/>
  <c r="G14" i="10"/>
  <c r="Y13" i="1" s="1"/>
  <c r="D17" i="10"/>
  <c r="Y8" i="1" s="1"/>
  <c r="D14" i="10"/>
  <c r="Y7" i="1" s="1"/>
  <c r="G11" i="10"/>
  <c r="D18" i="10"/>
  <c r="Y9" i="1" s="1"/>
  <c r="B3" i="8"/>
  <c r="Y5" i="1" l="1"/>
  <c r="Y2" i="1" s="1"/>
  <c r="B4" i="10" s="1"/>
  <c r="D24" i="10"/>
  <c r="Y12" i="1"/>
  <c r="G24" i="10"/>
  <c r="G11" i="9" l="1"/>
  <c r="D17" i="9"/>
  <c r="AB8" i="1" s="1"/>
  <c r="D22" i="9"/>
  <c r="AB10" i="1" s="1"/>
  <c r="D14" i="9"/>
  <c r="AB7" i="1" s="1"/>
  <c r="D23" i="9"/>
  <c r="AB11" i="1" s="1"/>
  <c r="D13" i="9"/>
  <c r="AB6" i="1" s="1"/>
  <c r="G19" i="9"/>
  <c r="AB15" i="1" s="1"/>
  <c r="G14" i="9"/>
  <c r="AB13" i="1" s="1"/>
  <c r="G15" i="9"/>
  <c r="AB14" i="1" s="1"/>
  <c r="D12" i="9"/>
  <c r="D18" i="9"/>
  <c r="AB9" i="1" s="1"/>
  <c r="AB5" i="1" l="1"/>
  <c r="AB2" i="1" s="1"/>
  <c r="B4" i="9" s="1"/>
  <c r="D24" i="9"/>
  <c r="AB12" i="1"/>
  <c r="G24" i="9"/>
  <c r="D23" i="8" l="1"/>
  <c r="AE11" i="1" s="1"/>
  <c r="D18" i="8"/>
  <c r="AE9" i="1" s="1"/>
  <c r="G14" i="8"/>
  <c r="D22" i="8"/>
  <c r="AE10" i="1" s="1"/>
  <c r="D13" i="8"/>
  <c r="AE6" i="1" s="1"/>
  <c r="G11" i="8"/>
  <c r="G19" i="8"/>
  <c r="D14" i="8"/>
  <c r="AE7" i="1" s="1"/>
  <c r="D17" i="8"/>
  <c r="AE8" i="1" s="1"/>
  <c r="D12" i="8"/>
  <c r="G15" i="8"/>
  <c r="AE5" i="1" l="1"/>
  <c r="AE2" i="1" s="1"/>
  <c r="B4" i="8" s="1"/>
  <c r="D24" i="8"/>
  <c r="G24" i="8"/>
</calcChain>
</file>

<file path=xl/sharedStrings.xml><?xml version="1.0" encoding="utf-8"?>
<sst xmlns="http://schemas.openxmlformats.org/spreadsheetml/2006/main" count="371" uniqueCount="92">
  <si>
    <t>post</t>
  </si>
  <si>
    <t>waarde</t>
  </si>
  <si>
    <t>ja/nee</t>
  </si>
  <si>
    <t>JA:</t>
  </si>
  <si>
    <t>Vraag 1</t>
  </si>
  <si>
    <t>Vraag 1 - Opstellen van de beginbalans</t>
  </si>
  <si>
    <t>Sommige antwoorden zijn nog fout.</t>
  </si>
  <si>
    <t>Helemaal goed!</t>
  </si>
  <si>
    <t>Zorg dat de vorige vraag af is.</t>
  </si>
  <si>
    <t>Activa</t>
  </si>
  <si>
    <t>Passiva</t>
  </si>
  <si>
    <t>Balans 01-10-2021</t>
  </si>
  <si>
    <t>Vaste activa</t>
  </si>
  <si>
    <t>Vlottende activa</t>
  </si>
  <si>
    <t>Liquide middelen</t>
  </si>
  <si>
    <t>Totaal</t>
  </si>
  <si>
    <t>Bank</t>
  </si>
  <si>
    <t>Kas</t>
  </si>
  <si>
    <t>Voorraad</t>
  </si>
  <si>
    <t>Debiteuren</t>
  </si>
  <si>
    <t>Gebouw</t>
  </si>
  <si>
    <t>Inventaris</t>
  </si>
  <si>
    <t>Eigen Vermogen</t>
  </si>
  <si>
    <t>Lang vreemd vermogen</t>
  </si>
  <si>
    <t>Kort vreemd vermogen</t>
  </si>
  <si>
    <t>Crediteuren</t>
  </si>
  <si>
    <t>Maak een keuze</t>
  </si>
  <si>
    <t>Hypothecaire lening</t>
  </si>
  <si>
    <t>Banklening</t>
  </si>
  <si>
    <t>gebouw</t>
  </si>
  <si>
    <t>inventaris</t>
  </si>
  <si>
    <t>voorraad</t>
  </si>
  <si>
    <t>debiteuren</t>
  </si>
  <si>
    <t>bank</t>
  </si>
  <si>
    <t>kas</t>
  </si>
  <si>
    <t>ev</t>
  </si>
  <si>
    <t>hypotheek</t>
  </si>
  <si>
    <t>crediteuren</t>
  </si>
  <si>
    <t>Vraag 2 - Verkoop</t>
  </si>
  <si>
    <t>Balans 14-10-2021</t>
  </si>
  <si>
    <t>In de eerste twee weken draait het nieuwe bedrijfje al heel aardig.
- Voor de zaalverhuur wordt € 10.000 in rekening gebracht aan diverse klanten.
- De rekeningen voor eten &amp; drinken bedragen in totaal € 3.000
- Er is hiervoor € 800 aan voorraden verbruikt.
- 80% van de rekeningen is al per bank betaald.</t>
  </si>
  <si>
    <r>
      <rPr>
        <b/>
        <sz val="11"/>
        <color theme="1"/>
        <rFont val="Calibri"/>
        <family val="2"/>
        <scheme val="minor"/>
      </rPr>
      <t>&gt;&gt;</t>
    </r>
    <r>
      <rPr>
        <sz val="11"/>
        <color theme="1"/>
        <rFont val="Calibri"/>
        <family val="2"/>
        <scheme val="minor"/>
      </rPr>
      <t xml:space="preserve"> Verwerk de bovenstaande verkopen in de balans van 14 oktober.</t>
    </r>
  </si>
  <si>
    <r>
      <rPr>
        <b/>
        <sz val="11"/>
        <color theme="1"/>
        <rFont val="Calibri"/>
        <family val="2"/>
        <scheme val="minor"/>
      </rPr>
      <t>&gt;&gt;</t>
    </r>
    <r>
      <rPr>
        <sz val="11"/>
        <color theme="1"/>
        <rFont val="Calibri"/>
        <family val="2"/>
        <scheme val="minor"/>
      </rPr>
      <t xml:space="preserve"> Hoeveel euro moet het bedrijf nog ontvangen van klanten?</t>
    </r>
  </si>
  <si>
    <t>Vraag 2</t>
  </si>
  <si>
    <t>banklening</t>
  </si>
  <si>
    <t>Onjuist</t>
  </si>
  <si>
    <t>Juist</t>
  </si>
  <si>
    <t>Vraag 3</t>
  </si>
  <si>
    <t>Vraag 3 - Rente en aflossing</t>
  </si>
  <si>
    <t>Balans 1-1-2022</t>
  </si>
  <si>
    <r>
      <rPr>
        <b/>
        <sz val="11"/>
        <color theme="1"/>
        <rFont val="Calibri"/>
        <family val="2"/>
        <scheme val="minor"/>
      </rPr>
      <t>&gt;&gt;</t>
    </r>
    <r>
      <rPr>
        <sz val="11"/>
        <color theme="1"/>
        <rFont val="Calibri"/>
        <family val="2"/>
        <scheme val="minor"/>
      </rPr>
      <t xml:space="preserve"> Hoeveel euro rente moet Mathilde betalen op 1 januari?</t>
    </r>
  </si>
  <si>
    <t>rente</t>
  </si>
  <si>
    <t>Vraag 4</t>
  </si>
  <si>
    <t>Vraag 4 - Inkopen</t>
  </si>
  <si>
    <t>Balans 5-1-2022</t>
  </si>
  <si>
    <t>Vraag 5</t>
  </si>
  <si>
    <t>Vraag 5 - Aanschaf personenbusje</t>
  </si>
  <si>
    <r>
      <rPr>
        <b/>
        <sz val="11"/>
        <color theme="1"/>
        <rFont val="Calibri"/>
        <family val="2"/>
        <scheme val="minor"/>
      </rPr>
      <t>&gt;&gt;</t>
    </r>
    <r>
      <rPr>
        <sz val="11"/>
        <color theme="1"/>
        <rFont val="Calibri"/>
        <family val="2"/>
        <scheme val="minor"/>
      </rPr>
      <t xml:space="preserve"> Waar op de balans komt het busje te staan?</t>
    </r>
  </si>
  <si>
    <t>Eigen vermogen</t>
  </si>
  <si>
    <t>Vreemd vermogen lang</t>
  </si>
  <si>
    <t>Vreemd vermogen kort</t>
  </si>
  <si>
    <t>busje</t>
  </si>
  <si>
    <r>
      <rPr>
        <b/>
        <sz val="11"/>
        <color theme="1"/>
        <rFont val="Calibri"/>
        <family val="2"/>
        <scheme val="minor"/>
      </rPr>
      <t>&gt;&gt;</t>
    </r>
    <r>
      <rPr>
        <sz val="11"/>
        <color theme="1"/>
        <rFont val="Calibri"/>
        <family val="2"/>
        <scheme val="minor"/>
      </rPr>
      <t xml:space="preserve"> Verwerk de bovenstaande transacties in de balans van 1 januari.</t>
    </r>
  </si>
  <si>
    <r>
      <rPr>
        <b/>
        <sz val="11"/>
        <color theme="1"/>
        <rFont val="Calibri"/>
        <family val="2"/>
        <scheme val="minor"/>
      </rPr>
      <t>&gt;&gt;</t>
    </r>
    <r>
      <rPr>
        <sz val="11"/>
        <color theme="1"/>
        <rFont val="Calibri"/>
        <family val="2"/>
        <scheme val="minor"/>
      </rPr>
      <t xml:space="preserve"> Verwerk de bovenstaande inkopen in de balans van 5 januari.</t>
    </r>
  </si>
  <si>
    <t>Op 5 januari doet Mathilda inkopen.
- De levensmiddelen ter waarde van € 700 worden direct in de winkel met PIN betaald.
- Enkele kantoorartikelen voor een bedrag van € 450 worden op rekening gekocht 
(en hoeven pas over twee weken betaald te worden).</t>
  </si>
  <si>
    <t>Balans 15-1-2022</t>
  </si>
  <si>
    <t>Personenbus</t>
  </si>
  <si>
    <t>Vraag 6</t>
  </si>
  <si>
    <r>
      <rPr>
        <b/>
        <sz val="11"/>
        <color theme="1"/>
        <rFont val="Calibri"/>
        <family val="2"/>
        <scheme val="minor"/>
      </rPr>
      <t>&gt;&gt;</t>
    </r>
    <r>
      <rPr>
        <sz val="11"/>
        <color theme="1"/>
        <rFont val="Calibri"/>
        <family val="2"/>
        <scheme val="minor"/>
      </rPr>
      <t xml:space="preserve"> Verwerk de bovenstaande gegevens in de balans van 15 januari.</t>
    </r>
  </si>
  <si>
    <t>Mathila koopt op 8 januari een tweedehands personenbusje.
Dan kan zij klanten ophalen op het station.
- Het busje kost € 15.000
- € 5.000 betaalt zij vanuit haar bedrijfsrekening
- de overige € 10.000 betaalt zij vanaf haar privérekening.</t>
  </si>
  <si>
    <t>Balans 8-1-2022</t>
  </si>
  <si>
    <t>Vraag 7</t>
  </si>
  <si>
    <r>
      <t xml:space="preserve">Door een storing in het sprinklersysteem is de inventaris van twee vergaderzaaltjes 
volkomen waardeloos geworden. De totale schade aan de inventaris bedraagt € 18.000, 
maar wordt gelukkig gedekt door de inboedelverzekering.
Het bedrag wordt door de verzekering direct overgemaakt aan het </t>
    </r>
    <r>
      <rPr>
        <i/>
        <sz val="11"/>
        <color theme="1"/>
        <rFont val="Calibri"/>
        <family val="2"/>
        <scheme val="minor"/>
      </rPr>
      <t>MEET</t>
    </r>
    <r>
      <rPr>
        <sz val="11"/>
        <color theme="1"/>
        <rFont val="Calibri"/>
        <family val="2"/>
        <scheme val="minor"/>
      </rPr>
      <t>.</t>
    </r>
  </si>
  <si>
    <t xml:space="preserve">
Op 15 januari betalen diverse debiteuren voor in totaal € 2.000 hun rekeningen.
Helaas blijkt een rekening van € 400 niet meer inbaar, omdat het betreffende bedrijf failliet verklaart is.</t>
  </si>
  <si>
    <t>Vraag 6 - Openstaande facturen</t>
  </si>
  <si>
    <t>Vraag 8</t>
  </si>
  <si>
    <t>Vraag 9</t>
  </si>
  <si>
    <t>Vraag 9 - Waterschade</t>
  </si>
  <si>
    <t>Vraag 7 - Openstaande facturen betalen</t>
  </si>
  <si>
    <t>Balans 17-1-2022</t>
  </si>
  <si>
    <t>Alle openstaande facturen worden op 17 januari giraal betaald.</t>
  </si>
  <si>
    <t>Balans 5-2-2022</t>
  </si>
  <si>
    <r>
      <rPr>
        <b/>
        <sz val="11"/>
        <color theme="1"/>
        <rFont val="Calibri"/>
        <family val="2"/>
        <scheme val="minor"/>
      </rPr>
      <t>&gt;&gt;</t>
    </r>
    <r>
      <rPr>
        <sz val="11"/>
        <color theme="1"/>
        <rFont val="Calibri"/>
        <family val="2"/>
        <scheme val="minor"/>
      </rPr>
      <t xml:space="preserve"> Verwerk de gevolgen van de waterschade in de balans van 5 februari.</t>
    </r>
  </si>
  <si>
    <r>
      <rPr>
        <b/>
        <sz val="11"/>
        <color theme="1"/>
        <rFont val="Calibri"/>
        <family val="2"/>
        <scheme val="minor"/>
      </rPr>
      <t>&gt;&gt;</t>
    </r>
    <r>
      <rPr>
        <sz val="11"/>
        <color theme="1"/>
        <rFont val="Calibri"/>
        <family val="2"/>
        <scheme val="minor"/>
      </rPr>
      <t xml:space="preserve"> Verwerk de bovenstaande gegevens in de balans van 17 januari.</t>
    </r>
  </si>
  <si>
    <r>
      <rPr>
        <b/>
        <sz val="11"/>
        <color theme="1"/>
        <rFont val="Calibri"/>
        <family val="2"/>
        <scheme val="minor"/>
      </rPr>
      <t>&gt;&gt;</t>
    </r>
    <r>
      <rPr>
        <sz val="11"/>
        <color theme="1"/>
        <rFont val="Calibri"/>
        <family val="2"/>
        <scheme val="minor"/>
      </rPr>
      <t xml:space="preserve"> Verwerk de bovenstaande gegevens in de balans van 1 februari.</t>
    </r>
  </si>
  <si>
    <t>Vraag 8 - Winstuitkering</t>
  </si>
  <si>
    <t>Balans 1-2-2022</t>
  </si>
  <si>
    <r>
      <rPr>
        <b/>
        <sz val="11"/>
        <color theme="1"/>
        <rFont val="Calibri"/>
        <family val="2"/>
        <scheme val="minor"/>
      </rPr>
      <t>&gt;&gt;</t>
    </r>
    <r>
      <rPr>
        <sz val="11"/>
        <color theme="1"/>
        <rFont val="Calibri"/>
        <family val="2"/>
        <scheme val="minor"/>
      </rPr>
      <t xml:space="preserve"> Verwerk de bovenstaande aankoop in de balans van 8 januari.</t>
    </r>
  </si>
  <si>
    <t>PAUL</t>
  </si>
  <si>
    <r>
      <t xml:space="preserve">Mathilde wil haar eigen kleinschalige vergaderlocatie beginnen. Hoge kwaliteit, goede service en 
lekker eten moet haar bedrijf </t>
    </r>
    <r>
      <rPr>
        <i/>
        <sz val="11"/>
        <color theme="1"/>
        <rFont val="Calibri"/>
        <family val="2"/>
        <scheme val="minor"/>
      </rPr>
      <t>MEET</t>
    </r>
    <r>
      <rPr>
        <sz val="11"/>
        <color theme="1"/>
        <rFont val="Calibri"/>
        <family val="2"/>
        <scheme val="minor"/>
      </rPr>
      <t xml:space="preserve"> onderscheiden van andere aanbieders.
Mathilda denkt het volgende nodig te hebben:
- een mooi pand dat ze heeft uitgezocht ter waarde van € 600.000
- daarvoor wil zij een hypothacaire lening afsluiten van € 400.000
- inventaris ter waarde van € 50.000
- voorraden (zowel kleine kantoorartikelen als benodigdheden voor de catering) ter waarde van € 4.500
- € 2.000 op de bankrekening en € 500 in kas
- een vriend is bereid om tegen een percentage van de winst € 100.000 te investeren in </t>
    </r>
    <r>
      <rPr>
        <i/>
        <sz val="11"/>
        <color theme="1"/>
        <rFont val="Calibri"/>
        <family val="2"/>
        <scheme val="minor"/>
      </rPr>
      <t>MEET</t>
    </r>
    <r>
      <rPr>
        <sz val="11"/>
        <color theme="1"/>
        <rFont val="Calibri"/>
        <family val="2"/>
        <scheme val="minor"/>
      </rPr>
      <t xml:space="preserve">
- een banklening van € 50.000 en haar eigen spaarrekening moeten de rest van de financieringsbehoefte dekken.
</t>
    </r>
    <r>
      <rPr>
        <b/>
        <sz val="11"/>
        <color theme="1"/>
        <rFont val="Calibri"/>
        <family val="2"/>
        <scheme val="minor"/>
      </rPr>
      <t>&gt;&gt;</t>
    </r>
    <r>
      <rPr>
        <sz val="11"/>
        <color theme="1"/>
        <rFont val="Calibri"/>
        <family val="2"/>
        <scheme val="minor"/>
      </rPr>
      <t xml:space="preserve"> Vul onderstaande balans in. Niet alle (groene) vakjes hoeven gevuld te worden.
</t>
    </r>
    <r>
      <rPr>
        <b/>
        <sz val="11"/>
        <color theme="1"/>
        <rFont val="Calibri"/>
        <family val="2"/>
        <scheme val="minor"/>
      </rPr>
      <t>&gt;&gt;</t>
    </r>
    <r>
      <rPr>
        <sz val="11"/>
        <color theme="1"/>
        <rFont val="Calibri"/>
        <family val="2"/>
        <scheme val="minor"/>
      </rPr>
      <t xml:space="preserve"> Vul ook de begrippen crediteuren/debiteuren op de juiste plek in.</t>
    </r>
  </si>
  <si>
    <t>Op 1 januari 2022 moet er rente betaald worden over de banklening.
De lening kent een jaarrente van 4,6% (en is afgesloten op 1 oktober 2021).
Daarnaast lost per bank Mathilde € 1.000 op deze lening af.</t>
  </si>
  <si>
    <t>Mathilda betaalt op 1 februari zowel haar vriend als zichzelf een eerste stukje winst uit.
Mathilda zelf krijgt € 550 en haar vriend krijgt € 450 winstuitkering.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</si>
</sst>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_ [$€-413]\ * #,##0.00_ ;_ [$€-413]\ * \-#,##0.00_ ;_ [$€-413]\ * &quot;-&quot;??_ ;_ @_ "/>
    <numFmt numFmtId="165" formatCode="_ [$€-413]\ * #,##0_ ;_ [$€-413]\ * \-#,##0_ ;_ [$€-413]\ * &quot;-&quot;_ ;_ @_ 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258812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6C7E2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000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9" tint="-0.24994659260841701"/>
      </left>
      <right style="medium">
        <color indexed="64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indexed="64"/>
      </top>
      <bottom style="thin">
        <color theme="9" tint="-0.2499465926084170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5" fillId="3" borderId="0" applyNumberFormat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7" fillId="0" borderId="1" xfId="0" applyFont="1" applyBorder="1"/>
    <xf numFmtId="0" fontId="0" fillId="0" borderId="1" xfId="0" applyBorder="1"/>
    <xf numFmtId="0" fontId="7" fillId="0" borderId="1" xfId="0" applyFont="1" applyBorder="1" applyAlignment="1">
      <alignment horizontal="right"/>
    </xf>
    <xf numFmtId="164" fontId="0" fillId="0" borderId="0" xfId="0" applyNumberFormat="1"/>
    <xf numFmtId="0" fontId="0" fillId="0" borderId="4" xfId="0" applyBorder="1"/>
    <xf numFmtId="164" fontId="0" fillId="0" borderId="0" xfId="1" applyNumberFormat="1" applyFont="1" applyBorder="1"/>
    <xf numFmtId="165" fontId="0" fillId="0" borderId="2" xfId="1" applyNumberFormat="1" applyFont="1" applyBorder="1"/>
    <xf numFmtId="165" fontId="0" fillId="0" borderId="3" xfId="1" applyNumberFormat="1" applyFont="1" applyBorder="1"/>
    <xf numFmtId="0" fontId="0" fillId="0" borderId="13" xfId="0" applyBorder="1" applyAlignment="1"/>
    <xf numFmtId="0" fontId="0" fillId="0" borderId="14" xfId="0" applyBorder="1" applyAlignment="1"/>
    <xf numFmtId="0" fontId="0" fillId="0" borderId="14" xfId="0" applyBorder="1"/>
    <xf numFmtId="0" fontId="0" fillId="0" borderId="15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65" fontId="2" fillId="0" borderId="5" xfId="1" applyNumberFormat="1" applyFont="1" applyBorder="1"/>
    <xf numFmtId="164" fontId="0" fillId="0" borderId="0" xfId="0" applyNumberFormat="1" applyBorder="1"/>
    <xf numFmtId="0" fontId="0" fillId="0" borderId="0" xfId="0" applyBorder="1"/>
    <xf numFmtId="165" fontId="2" fillId="0" borderId="6" xfId="1" applyNumberFormat="1" applyFont="1" applyBorder="1"/>
    <xf numFmtId="3" fontId="0" fillId="0" borderId="0" xfId="0" applyNumberFormat="1"/>
    <xf numFmtId="0" fontId="5" fillId="3" borderId="8" xfId="2" applyBorder="1" applyProtection="1">
      <protection locked="0"/>
    </xf>
    <xf numFmtId="165" fontId="5" fillId="3" borderId="7" xfId="2" applyNumberFormat="1" applyBorder="1" applyProtection="1">
      <protection locked="0"/>
    </xf>
    <xf numFmtId="165" fontId="5" fillId="3" borderId="8" xfId="2" applyNumberFormat="1" applyBorder="1" applyProtection="1">
      <protection locked="0"/>
    </xf>
    <xf numFmtId="165" fontId="5" fillId="3" borderId="9" xfId="2" applyNumberFormat="1" applyBorder="1" applyProtection="1">
      <protection locked="0"/>
    </xf>
    <xf numFmtId="165" fontId="5" fillId="3" borderId="21" xfId="2" applyNumberFormat="1" applyBorder="1" applyProtection="1">
      <protection locked="0"/>
    </xf>
    <xf numFmtId="165" fontId="0" fillId="0" borderId="3" xfId="1" applyNumberFormat="1" applyFont="1" applyBorder="1" applyProtection="1">
      <protection locked="0"/>
    </xf>
    <xf numFmtId="0" fontId="0" fillId="4" borderId="0" xfId="0" applyFill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2" borderId="10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left"/>
    </xf>
  </cellXfs>
  <cellStyles count="3">
    <cellStyle name="40% - Accent6" xfId="2" builtinId="51"/>
    <cellStyle name="Standaard" xfId="0" builtinId="0"/>
    <cellStyle name="Valuta" xfId="1" builtinId="4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258812"/>
      </font>
      <fill>
        <patternFill>
          <bgColor theme="9" tint="-0.24994659260841701"/>
        </patternFill>
      </fill>
    </dxf>
    <dxf>
      <font>
        <color rgb="FFC00000"/>
      </font>
    </dxf>
    <dxf>
      <font>
        <color rgb="FFC00000"/>
      </font>
    </dxf>
    <dxf>
      <font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</dxf>
    <dxf>
      <font>
        <color rgb="FFC00000"/>
      </font>
    </dxf>
    <dxf>
      <font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</dxf>
    <dxf>
      <font>
        <color rgb="FFC00000"/>
      </font>
    </dxf>
    <dxf>
      <font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</dxf>
    <dxf>
      <font>
        <color rgb="FFC00000"/>
      </font>
    </dxf>
    <dxf>
      <font>
        <color theme="0"/>
      </font>
      <fill>
        <patternFill>
          <bgColor rgb="FFC00000"/>
        </patternFill>
      </fill>
    </dxf>
    <dxf>
      <font>
        <color rgb="FF9C0006"/>
      </font>
    </dxf>
    <dxf>
      <font>
        <color rgb="FF258812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</dxf>
    <dxf>
      <font>
        <color rgb="FFC00000"/>
      </font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ont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</dxf>
    <dxf>
      <font>
        <color rgb="FFC00000"/>
      </font>
    </dxf>
    <dxf>
      <font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258812"/>
      </font>
    </dxf>
    <dxf>
      <font>
        <color rgb="FFC00000"/>
      </font>
    </dxf>
    <dxf>
      <font>
        <color rgb="FFC00000"/>
      </font>
    </dxf>
    <dxf>
      <font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258812"/>
      </font>
    </dxf>
    <dxf>
      <font>
        <color rgb="FFC00000"/>
      </font>
    </dxf>
    <dxf>
      <font>
        <color rgb="FFC00000"/>
      </font>
    </dxf>
    <dxf>
      <font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258812"/>
      <color rgb="FF96C7E2"/>
      <color rgb="FF368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504825</xdr:colOff>
      <xdr:row>5</xdr:row>
      <xdr:rowOff>19050</xdr:rowOff>
    </xdr:from>
    <xdr:to>
      <xdr:col>9</xdr:col>
      <xdr:colOff>828675</xdr:colOff>
      <xdr:row>5</xdr:row>
      <xdr:rowOff>1412820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BF8579DD-AB79-4A11-B586-563EBEE42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86550" y="857250"/>
          <a:ext cx="1171575" cy="13937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123824</xdr:colOff>
      <xdr:row>5</xdr:row>
      <xdr:rowOff>28575</xdr:rowOff>
    </xdr:from>
    <xdr:to>
      <xdr:col>9</xdr:col>
      <xdr:colOff>828674</xdr:colOff>
      <xdr:row>5</xdr:row>
      <xdr:rowOff>1022223</xdr:rowOff>
    </xdr:to>
    <xdr:pic>
      <xdr:nvPicPr>
        <xdr:cNvPr id="2" name="Afbeelding 1" descr="Buitenlocaties voor zakelijke bijeenkomsten | meetings.nl">
          <a:extLst>
            <a:ext uri="{FF2B5EF4-FFF2-40B4-BE49-F238E27FC236}">
              <a16:creationId xmlns:a16="http://schemas.microsoft.com/office/drawing/2014/main" id="{8A192090-1BA6-4EAE-801E-94E534D27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305549" y="866775"/>
          <a:ext cx="1552575" cy="993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15465</xdr:colOff>
      <xdr:row>5</xdr:row>
      <xdr:rowOff>33542</xdr:rowOff>
    </xdr:from>
    <xdr:to>
      <xdr:col>9</xdr:col>
      <xdr:colOff>790575</xdr:colOff>
      <xdr:row>6</xdr:row>
      <xdr:rowOff>19050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1425529-309F-45A6-9AB8-847AA91D3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197190" y="871742"/>
          <a:ext cx="1622835" cy="10523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200025</xdr:colOff>
      <xdr:row>5</xdr:row>
      <xdr:rowOff>26789</xdr:rowOff>
    </xdr:from>
    <xdr:to>
      <xdr:col>9</xdr:col>
      <xdr:colOff>828675</xdr:colOff>
      <xdr:row>5</xdr:row>
      <xdr:rowOff>857250</xdr:rowOff>
    </xdr:to>
    <xdr:pic>
      <xdr:nvPicPr>
        <xdr:cNvPr id="2" name="Afbeelding 1" descr="Groothandels als Makro en Sligro open voor gewone consument | RTL Nieuws">
          <a:extLst>
            <a:ext uri="{FF2B5EF4-FFF2-40B4-BE49-F238E27FC236}">
              <a16:creationId xmlns:a16="http://schemas.microsoft.com/office/drawing/2014/main" id="{E9801DEF-0D7E-4596-ACA4-AE3762BCC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381750" y="864989"/>
          <a:ext cx="1476375" cy="83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466726</xdr:colOff>
      <xdr:row>5</xdr:row>
      <xdr:rowOff>19049</xdr:rowOff>
    </xdr:from>
    <xdr:to>
      <xdr:col>10</xdr:col>
      <xdr:colOff>1</xdr:colOff>
      <xdr:row>5</xdr:row>
      <xdr:rowOff>1131734</xdr:rowOff>
    </xdr:to>
    <xdr:pic>
      <xdr:nvPicPr>
        <xdr:cNvPr id="2" name="Afbeelding 1" descr="Opel Vivaro Combi 1.6 CDTI L2H1 Personenbus Airco|Navi|Bluetooth|9-Persoons">
          <a:extLst>
            <a:ext uri="{FF2B5EF4-FFF2-40B4-BE49-F238E27FC236}">
              <a16:creationId xmlns:a16="http://schemas.microsoft.com/office/drawing/2014/main" id="{5704013A-2399-41AC-B374-4099694A56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5800726" y="857249"/>
          <a:ext cx="2076450" cy="1112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5</xdr:row>
      <xdr:rowOff>47625</xdr:rowOff>
    </xdr:from>
    <xdr:to>
      <xdr:col>4</xdr:col>
      <xdr:colOff>695326</xdr:colOff>
      <xdr:row>5</xdr:row>
      <xdr:rowOff>1077124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8771FA7C-9F5D-445C-AF91-FDEE873FB5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1" y="885825"/>
          <a:ext cx="3200400" cy="10294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761999</xdr:colOff>
      <xdr:row>5</xdr:row>
      <xdr:rowOff>43992</xdr:rowOff>
    </xdr:from>
    <xdr:to>
      <xdr:col>9</xdr:col>
      <xdr:colOff>810417</xdr:colOff>
      <xdr:row>5</xdr:row>
      <xdr:rowOff>1522928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3219DF5-20CD-48B8-A994-5F935A386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48274" y="1072692"/>
          <a:ext cx="2591593" cy="147893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5</xdr:row>
      <xdr:rowOff>152400</xdr:rowOff>
    </xdr:from>
    <xdr:to>
      <xdr:col>9</xdr:col>
      <xdr:colOff>752475</xdr:colOff>
      <xdr:row>5</xdr:row>
      <xdr:rowOff>1533525</xdr:rowOff>
    </xdr:to>
    <xdr:pic>
      <xdr:nvPicPr>
        <xdr:cNvPr id="2" name="Afbeelding 1" descr="Schippers haalt wetsvoorstel winstuitkering terug | medischcontact">
          <a:extLst>
            <a:ext uri="{FF2B5EF4-FFF2-40B4-BE49-F238E27FC236}">
              <a16:creationId xmlns:a16="http://schemas.microsoft.com/office/drawing/2014/main" id="{CAC2A772-49A7-40A8-8ABF-5CBBD6A93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1181100"/>
          <a:ext cx="2381250" cy="138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563860</xdr:colOff>
      <xdr:row>5</xdr:row>
      <xdr:rowOff>19050</xdr:rowOff>
    </xdr:from>
    <xdr:to>
      <xdr:col>9</xdr:col>
      <xdr:colOff>838200</xdr:colOff>
      <xdr:row>5</xdr:row>
      <xdr:rowOff>838200</xdr:rowOff>
    </xdr:to>
    <xdr:pic>
      <xdr:nvPicPr>
        <xdr:cNvPr id="2" name="Afbeelding 1" descr="Hulp bij brandveiligheidsbeslissingen">
          <a:extLst>
            <a:ext uri="{FF2B5EF4-FFF2-40B4-BE49-F238E27FC236}">
              <a16:creationId xmlns:a16="http://schemas.microsoft.com/office/drawing/2014/main" id="{715E66CF-B6AE-49C4-A1F1-D00142561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745585" y="857250"/>
          <a:ext cx="112206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561975</xdr:colOff>
      <xdr:row>8</xdr:row>
      <xdr:rowOff>9525</xdr:rowOff>
    </xdr:from>
    <xdr:to>
      <xdr:col>15</xdr:col>
      <xdr:colOff>511973</xdr:colOff>
      <xdr:row>26</xdr:row>
      <xdr:rowOff>118419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2C43A72F-2449-4658-BFAC-EEF4D1BC2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86875" y="2085975"/>
          <a:ext cx="3340898" cy="3566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4AD99-2AA9-4532-8AAD-05940889C606}">
  <dimension ref="A1:AE22"/>
  <sheetViews>
    <sheetView workbookViewId="0">
      <selection activeCell="E22" sqref="E22"/>
    </sheetView>
  </sheetViews>
  <sheetFormatPr defaultRowHeight="15" x14ac:dyDescent="0.25"/>
  <cols>
    <col min="8" max="8" width="11.85546875" customWidth="1"/>
  </cols>
  <sheetData>
    <row r="1" spans="1:31" ht="18.75" x14ac:dyDescent="0.3">
      <c r="E1" s="33" t="s">
        <v>4</v>
      </c>
      <c r="F1" s="33"/>
      <c r="G1" s="33"/>
      <c r="H1" s="33" t="s">
        <v>43</v>
      </c>
      <c r="I1" s="33"/>
      <c r="J1" s="33"/>
      <c r="K1" s="33" t="s">
        <v>47</v>
      </c>
      <c r="L1" s="33"/>
      <c r="M1" s="33"/>
      <c r="N1" s="33" t="s">
        <v>52</v>
      </c>
      <c r="O1" s="33"/>
      <c r="P1" s="33"/>
      <c r="Q1" s="33" t="s">
        <v>55</v>
      </c>
      <c r="R1" s="33"/>
      <c r="S1" s="33"/>
      <c r="T1" s="33" t="s">
        <v>67</v>
      </c>
      <c r="U1" s="33"/>
      <c r="V1" s="33"/>
      <c r="W1" s="33" t="s">
        <v>71</v>
      </c>
      <c r="X1" s="33"/>
      <c r="Y1" s="33"/>
      <c r="Z1" s="33" t="s">
        <v>75</v>
      </c>
      <c r="AA1" s="33"/>
      <c r="AB1" s="33"/>
      <c r="AC1" s="33" t="s">
        <v>76</v>
      </c>
      <c r="AD1" s="33"/>
      <c r="AE1" s="33"/>
    </row>
    <row r="2" spans="1:31" x14ac:dyDescent="0.25">
      <c r="A2" t="s">
        <v>6</v>
      </c>
      <c r="E2" s="1"/>
      <c r="F2" s="1" t="s">
        <v>3</v>
      </c>
      <c r="G2" s="4">
        <f>COUNTIF(G4:G13,"ja")</f>
        <v>0</v>
      </c>
      <c r="I2" s="2" t="s">
        <v>3</v>
      </c>
      <c r="J2" s="4">
        <f>COUNTIF(J5:J14,"ja")</f>
        <v>0</v>
      </c>
      <c r="L2" s="2" t="s">
        <v>3</v>
      </c>
      <c r="M2" s="4">
        <f>COUNTIF(M5:M14,"ja")</f>
        <v>0</v>
      </c>
      <c r="O2" s="2" t="s">
        <v>3</v>
      </c>
      <c r="P2" s="4">
        <f>COUNTIF(P5:P14,"ja")</f>
        <v>0</v>
      </c>
      <c r="R2" s="2" t="s">
        <v>3</v>
      </c>
      <c r="S2" s="4">
        <f>COUNTIF(S5:S15,"ja")</f>
        <v>0</v>
      </c>
      <c r="U2" s="2" t="s">
        <v>3</v>
      </c>
      <c r="V2" s="4">
        <f>COUNTIF(V5:V15,"ja")</f>
        <v>0</v>
      </c>
      <c r="X2" s="2" t="s">
        <v>3</v>
      </c>
      <c r="Y2" s="4">
        <f>COUNTIF(Y5:Y15,"ja")</f>
        <v>0</v>
      </c>
      <c r="AA2" s="2" t="s">
        <v>3</v>
      </c>
      <c r="AB2" s="4">
        <f>COUNTIF(AB5:AB15,"ja")</f>
        <v>0</v>
      </c>
      <c r="AD2" s="2" t="s">
        <v>3</v>
      </c>
      <c r="AE2" s="4">
        <f>COUNTIF(AE5:AE15,"ja")</f>
        <v>0</v>
      </c>
    </row>
    <row r="3" spans="1:31" x14ac:dyDescent="0.25">
      <c r="A3" t="s">
        <v>7</v>
      </c>
      <c r="E3" s="3" t="s">
        <v>0</v>
      </c>
      <c r="F3" s="3" t="s">
        <v>1</v>
      </c>
      <c r="G3" s="3" t="s">
        <v>2</v>
      </c>
      <c r="H3" t="s">
        <v>32</v>
      </c>
      <c r="I3">
        <v>2600</v>
      </c>
      <c r="K3" t="s">
        <v>51</v>
      </c>
      <c r="L3">
        <v>575</v>
      </c>
      <c r="Q3" t="s">
        <v>61</v>
      </c>
      <c r="R3" t="str">
        <f>A17</f>
        <v>Vaste activa</v>
      </c>
    </row>
    <row r="4" spans="1:31" x14ac:dyDescent="0.25">
      <c r="A4" t="s">
        <v>8</v>
      </c>
      <c r="E4" t="s">
        <v>29</v>
      </c>
      <c r="F4">
        <v>600000</v>
      </c>
      <c r="G4" t="str">
        <f>IF('Vraag 1'!D10=Antwoorden!F4,"ja","nee")</f>
        <v>nee</v>
      </c>
      <c r="H4" s="3" t="s">
        <v>0</v>
      </c>
      <c r="I4" s="3" t="s">
        <v>1</v>
      </c>
      <c r="J4" s="3" t="s">
        <v>2</v>
      </c>
      <c r="K4" s="3" t="s">
        <v>0</v>
      </c>
      <c r="L4" s="3" t="s">
        <v>1</v>
      </c>
      <c r="M4" s="3" t="s">
        <v>2</v>
      </c>
      <c r="N4" s="3" t="s">
        <v>0</v>
      </c>
      <c r="O4" s="3" t="s">
        <v>1</v>
      </c>
      <c r="P4" s="3" t="s">
        <v>2</v>
      </c>
      <c r="Q4" s="3" t="s">
        <v>0</v>
      </c>
      <c r="R4" s="3" t="s">
        <v>1</v>
      </c>
      <c r="S4" s="3" t="s">
        <v>2</v>
      </c>
      <c r="T4" s="3" t="s">
        <v>0</v>
      </c>
      <c r="U4" s="3" t="s">
        <v>1</v>
      </c>
      <c r="V4" s="3" t="s">
        <v>2</v>
      </c>
      <c r="W4" s="3" t="s">
        <v>0</v>
      </c>
      <c r="X4" s="3" t="s">
        <v>1</v>
      </c>
      <c r="Y4" s="3" t="s">
        <v>2</v>
      </c>
      <c r="Z4" s="3" t="s">
        <v>0</v>
      </c>
      <c r="AA4" s="3" t="s">
        <v>1</v>
      </c>
      <c r="AB4" s="3" t="s">
        <v>2</v>
      </c>
      <c r="AC4" s="3" t="s">
        <v>0</v>
      </c>
      <c r="AD4" s="3" t="s">
        <v>1</v>
      </c>
      <c r="AE4" s="3" t="s">
        <v>2</v>
      </c>
    </row>
    <row r="5" spans="1:31" x14ac:dyDescent="0.25">
      <c r="E5" t="s">
        <v>30</v>
      </c>
      <c r="F5">
        <v>50000</v>
      </c>
      <c r="G5" t="str">
        <f>IF('Vraag 1'!D11=Antwoorden!F5,"ja","nee")</f>
        <v>nee</v>
      </c>
      <c r="H5" t="s">
        <v>29</v>
      </c>
      <c r="I5">
        <v>600000</v>
      </c>
      <c r="J5" t="str">
        <f>IF('Vraag 2'!D14=Antwoorden!I5,"ja","nee")</f>
        <v>nee</v>
      </c>
      <c r="K5" t="s">
        <v>29</v>
      </c>
      <c r="L5">
        <v>600000</v>
      </c>
      <c r="M5" t="str">
        <f>IF('Vraag 3'!D14=Antwoorden!L5,"ja","nee")</f>
        <v>nee</v>
      </c>
      <c r="N5" t="s">
        <v>29</v>
      </c>
      <c r="O5">
        <v>600000</v>
      </c>
      <c r="P5" t="str">
        <f>IF('Vraag 4'!D12=Antwoorden!O5,"ja","nee")</f>
        <v>nee</v>
      </c>
      <c r="Q5" t="s">
        <v>29</v>
      </c>
      <c r="R5">
        <v>600000</v>
      </c>
      <c r="S5" t="str">
        <f>IF('Vraag 5'!D14=Antwoorden!R5,"ja","nee")</f>
        <v>nee</v>
      </c>
      <c r="T5" t="s">
        <v>29</v>
      </c>
      <c r="U5">
        <v>600000</v>
      </c>
      <c r="V5" t="str">
        <f>IF('Vraag 6'!D12=Antwoorden!U5,"ja","nee")</f>
        <v>nee</v>
      </c>
      <c r="W5" t="s">
        <v>29</v>
      </c>
      <c r="X5">
        <v>600000</v>
      </c>
      <c r="Y5" t="str">
        <f>IF('Vraag 7'!D12=Antwoorden!X5,"ja","nee")</f>
        <v>nee</v>
      </c>
      <c r="Z5" t="s">
        <v>29</v>
      </c>
      <c r="AA5">
        <v>600000</v>
      </c>
      <c r="AB5" t="str">
        <f>IF('Vraag 8'!D12=Antwoorden!AA5,"ja","nee")</f>
        <v>nee</v>
      </c>
      <c r="AC5" t="s">
        <v>29</v>
      </c>
      <c r="AD5">
        <v>600000</v>
      </c>
      <c r="AE5" t="str">
        <f>IF('Vraag 9'!D12=Antwoorden!AD5,"ja","nee")</f>
        <v>nee</v>
      </c>
    </row>
    <row r="6" spans="1:31" x14ac:dyDescent="0.25">
      <c r="E6" t="s">
        <v>31</v>
      </c>
      <c r="F6">
        <v>4500</v>
      </c>
      <c r="G6" t="str">
        <f>IF('Vraag 1'!D15=Antwoorden!F6,"ja","nee")</f>
        <v>nee</v>
      </c>
      <c r="H6" t="s">
        <v>30</v>
      </c>
      <c r="I6">
        <v>50000</v>
      </c>
      <c r="J6" t="str">
        <f>IF('Vraag 2'!D15=Antwoorden!I6,"ja","nee")</f>
        <v>nee</v>
      </c>
      <c r="K6" t="s">
        <v>30</v>
      </c>
      <c r="L6">
        <v>50000</v>
      </c>
      <c r="M6" t="str">
        <f>IF('Vraag 3'!D15=Antwoorden!L6,"ja","nee")</f>
        <v>nee</v>
      </c>
      <c r="N6" t="s">
        <v>30</v>
      </c>
      <c r="O6">
        <v>50000</v>
      </c>
      <c r="P6" t="str">
        <f>IF('Vraag 4'!D13=Antwoorden!O6,"ja","nee")</f>
        <v>nee</v>
      </c>
      <c r="Q6" t="s">
        <v>30</v>
      </c>
      <c r="R6">
        <v>50000</v>
      </c>
      <c r="S6" t="str">
        <f>IF('Vraag 5'!D15=Antwoorden!R6,"ja","nee")</f>
        <v>nee</v>
      </c>
      <c r="T6" t="s">
        <v>30</v>
      </c>
      <c r="U6">
        <v>50000</v>
      </c>
      <c r="V6" t="str">
        <f>IF('Vraag 6'!D13=Antwoorden!U6,"ja","nee")</f>
        <v>nee</v>
      </c>
      <c r="W6" t="s">
        <v>30</v>
      </c>
      <c r="X6">
        <v>50000</v>
      </c>
      <c r="Y6" t="str">
        <f>IF('Vraag 7'!D13=Antwoorden!X6,"ja","nee")</f>
        <v>nee</v>
      </c>
      <c r="Z6" t="s">
        <v>30</v>
      </c>
      <c r="AA6">
        <v>50000</v>
      </c>
      <c r="AB6" t="str">
        <f>IF('Vraag 8'!D13=Antwoorden!AA6,"ja","nee")</f>
        <v>nee</v>
      </c>
      <c r="AC6" t="s">
        <v>30</v>
      </c>
      <c r="AD6">
        <v>32000</v>
      </c>
      <c r="AE6" t="str">
        <f>IF('Vraag 9'!D13=Antwoorden!AD6,"ja","nee")</f>
        <v>nee</v>
      </c>
    </row>
    <row r="7" spans="1:31" x14ac:dyDescent="0.25">
      <c r="E7" t="s">
        <v>32</v>
      </c>
      <c r="F7" t="s">
        <v>19</v>
      </c>
      <c r="G7" t="str">
        <f>IF('Vraag 1'!B16=Antwoorden!F7,"ja","nee")</f>
        <v>nee</v>
      </c>
      <c r="H7" t="s">
        <v>31</v>
      </c>
      <c r="I7">
        <v>3700</v>
      </c>
      <c r="J7" t="str">
        <f>IF('Vraag 2'!D19=Antwoorden!I7,"ja","nee")</f>
        <v>nee</v>
      </c>
      <c r="K7" t="s">
        <v>31</v>
      </c>
      <c r="L7">
        <v>3700</v>
      </c>
      <c r="M7" t="str">
        <f>IF('Vraag 3'!D19=Antwoorden!L7,"ja","nee")</f>
        <v>nee</v>
      </c>
      <c r="N7" t="s">
        <v>31</v>
      </c>
      <c r="O7">
        <v>4850</v>
      </c>
      <c r="P7" t="str">
        <f>IF('Vraag 4'!D17=Antwoorden!O7,"ja","nee")</f>
        <v>nee</v>
      </c>
      <c r="Q7" t="s">
        <v>61</v>
      </c>
      <c r="R7">
        <v>15000</v>
      </c>
      <c r="S7" t="str">
        <f>IF('Vraag 5'!D16=Antwoorden!R7,"ja","nee")</f>
        <v>nee</v>
      </c>
      <c r="T7" t="s">
        <v>61</v>
      </c>
      <c r="U7">
        <v>15000</v>
      </c>
      <c r="V7" t="str">
        <f>IF('Vraag 6'!D14=Antwoorden!U7,"ja","nee")</f>
        <v>nee</v>
      </c>
      <c r="W7" t="s">
        <v>61</v>
      </c>
      <c r="X7">
        <v>15000</v>
      </c>
      <c r="Y7" t="str">
        <f>IF('Vraag 7'!D14=Antwoorden!X7,"ja","nee")</f>
        <v>nee</v>
      </c>
      <c r="Z7" t="s">
        <v>61</v>
      </c>
      <c r="AA7">
        <v>15000</v>
      </c>
      <c r="AB7" t="str">
        <f>IF('Vraag 8'!D14=Antwoorden!AA7,"ja","nee")</f>
        <v>nee</v>
      </c>
      <c r="AC7" t="s">
        <v>61</v>
      </c>
      <c r="AD7">
        <v>15000</v>
      </c>
      <c r="AE7" t="str">
        <f>IF('Vraag 9'!D14=Antwoorden!AD7,"ja","nee")</f>
        <v>nee</v>
      </c>
    </row>
    <row r="8" spans="1:31" x14ac:dyDescent="0.25">
      <c r="A8" t="s">
        <v>26</v>
      </c>
      <c r="E8" t="s">
        <v>33</v>
      </c>
      <c r="F8">
        <v>2000</v>
      </c>
      <c r="G8" t="str">
        <f>IF('Vraag 1'!D20=Antwoorden!F8,"ja","nee")</f>
        <v>nee</v>
      </c>
      <c r="H8" t="s">
        <v>32</v>
      </c>
      <c r="I8">
        <f>I3</f>
        <v>2600</v>
      </c>
      <c r="J8" t="str">
        <f>IF('Vraag 2'!D20=Antwoorden!I8,"ja","nee")</f>
        <v>nee</v>
      </c>
      <c r="K8" t="s">
        <v>32</v>
      </c>
      <c r="L8">
        <v>2600</v>
      </c>
      <c r="M8" t="str">
        <f>IF('Vraag 3'!D20=Antwoorden!L8,"ja","nee")</f>
        <v>nee</v>
      </c>
      <c r="N8" t="s">
        <v>32</v>
      </c>
      <c r="O8">
        <v>2600</v>
      </c>
      <c r="P8" t="str">
        <f>IF('Vraag 4'!D18=Antwoorden!O8,"ja","nee")</f>
        <v>nee</v>
      </c>
      <c r="Q8" t="s">
        <v>31</v>
      </c>
      <c r="R8">
        <v>4850</v>
      </c>
      <c r="S8" t="str">
        <f>IF('Vraag 5'!D19=Antwoorden!R8,"ja","nee")</f>
        <v>nee</v>
      </c>
      <c r="T8" t="s">
        <v>31</v>
      </c>
      <c r="U8">
        <v>4850</v>
      </c>
      <c r="V8" t="str">
        <f>IF('Vraag 6'!D17=Antwoorden!U8,"ja","nee")</f>
        <v>nee</v>
      </c>
      <c r="W8" t="s">
        <v>31</v>
      </c>
      <c r="X8">
        <v>4850</v>
      </c>
      <c r="Y8" t="str">
        <f>IF('Vraag 7'!D17=Antwoorden!X8,"ja","nee")</f>
        <v>nee</v>
      </c>
      <c r="Z8" t="s">
        <v>31</v>
      </c>
      <c r="AA8">
        <v>4850</v>
      </c>
      <c r="AB8" t="str">
        <f>IF('Vraag 8'!D17=Antwoorden!AA8,"ja","nee")</f>
        <v>nee</v>
      </c>
      <c r="AC8" t="s">
        <v>31</v>
      </c>
      <c r="AD8">
        <v>4850</v>
      </c>
      <c r="AE8" t="str">
        <f>IF('Vraag 9'!D17=Antwoorden!AD8,"ja","nee")</f>
        <v>nee</v>
      </c>
    </row>
    <row r="9" spans="1:31" x14ac:dyDescent="0.25">
      <c r="A9" t="s">
        <v>19</v>
      </c>
      <c r="E9" t="s">
        <v>34</v>
      </c>
      <c r="F9">
        <v>500</v>
      </c>
      <c r="G9" t="str">
        <f>IF('Vraag 1'!D21=Antwoorden!F9,"ja","nee")</f>
        <v>nee</v>
      </c>
      <c r="H9" t="s">
        <v>33</v>
      </c>
      <c r="I9" s="25">
        <v>12400</v>
      </c>
      <c r="J9" t="str">
        <f>IF('Vraag 2'!D24=Antwoorden!I9,"ja","nee")</f>
        <v>nee</v>
      </c>
      <c r="K9" t="s">
        <v>33</v>
      </c>
      <c r="L9" s="25">
        <v>10825</v>
      </c>
      <c r="M9" t="str">
        <f>IF('Vraag 3'!D24=Antwoorden!L9,"ja","nee")</f>
        <v>nee</v>
      </c>
      <c r="N9" t="s">
        <v>33</v>
      </c>
      <c r="O9" s="25">
        <v>10125</v>
      </c>
      <c r="P9" t="str">
        <f>IF('Vraag 4'!D22=Antwoorden!O9,"ja","nee")</f>
        <v>nee</v>
      </c>
      <c r="Q9" t="s">
        <v>32</v>
      </c>
      <c r="R9">
        <v>2600</v>
      </c>
      <c r="S9" t="str">
        <f>IF('Vraag 5'!D20=Antwoorden!R9,"ja","nee")</f>
        <v>nee</v>
      </c>
      <c r="T9" t="s">
        <v>32</v>
      </c>
      <c r="U9">
        <v>200</v>
      </c>
      <c r="V9" t="str">
        <f>IF('Vraag 6'!D18=Antwoorden!U9,"ja","nee")</f>
        <v>nee</v>
      </c>
      <c r="W9" t="s">
        <v>32</v>
      </c>
      <c r="X9">
        <v>200</v>
      </c>
      <c r="Y9" t="str">
        <f>IF('Vraag 7'!D18=Antwoorden!X9,"ja","nee")</f>
        <v>nee</v>
      </c>
      <c r="Z9" t="s">
        <v>32</v>
      </c>
      <c r="AA9">
        <v>200</v>
      </c>
      <c r="AB9" t="str">
        <f>IF('Vraag 8'!D18=Antwoorden!AA9,"ja","nee")</f>
        <v>nee</v>
      </c>
      <c r="AC9" t="s">
        <v>32</v>
      </c>
      <c r="AD9">
        <v>200</v>
      </c>
      <c r="AE9" t="str">
        <f>IF('Vraag 9'!D18=Antwoorden!AD9,"ja","nee")</f>
        <v>nee</v>
      </c>
    </row>
    <row r="10" spans="1:31" x14ac:dyDescent="0.25">
      <c r="A10" t="s">
        <v>25</v>
      </c>
      <c r="E10" t="s">
        <v>35</v>
      </c>
      <c r="F10">
        <v>207000</v>
      </c>
      <c r="G10" t="str">
        <f>IF('Vraag 1'!G9=Antwoorden!F10,"ja","nee")</f>
        <v>nee</v>
      </c>
      <c r="H10" t="s">
        <v>34</v>
      </c>
      <c r="I10">
        <v>500</v>
      </c>
      <c r="J10" t="str">
        <f>IF('Vraag 2'!D25=Antwoorden!I10,"ja","nee")</f>
        <v>nee</v>
      </c>
      <c r="K10" t="s">
        <v>34</v>
      </c>
      <c r="L10">
        <v>500</v>
      </c>
      <c r="M10" t="str">
        <f>IF('Vraag 3'!D25=Antwoorden!L10,"ja","nee")</f>
        <v>nee</v>
      </c>
      <c r="N10" t="s">
        <v>34</v>
      </c>
      <c r="O10">
        <v>500</v>
      </c>
      <c r="P10" t="str">
        <f>IF('Vraag 4'!D23=Antwoorden!O10,"ja","nee")</f>
        <v>nee</v>
      </c>
      <c r="Q10" t="s">
        <v>33</v>
      </c>
      <c r="R10" s="25">
        <v>5125</v>
      </c>
      <c r="S10" t="str">
        <f>IF('Vraag 5'!D24=Antwoorden!R10,"ja","nee")</f>
        <v>nee</v>
      </c>
      <c r="T10" t="s">
        <v>33</v>
      </c>
      <c r="U10" s="25">
        <v>7125</v>
      </c>
      <c r="V10" t="str">
        <f>IF('Vraag 6'!D22=Antwoorden!U10,"ja","nee")</f>
        <v>nee</v>
      </c>
      <c r="W10" t="s">
        <v>33</v>
      </c>
      <c r="X10" s="25">
        <v>6675</v>
      </c>
      <c r="Y10" t="str">
        <f>IF('Vraag 7'!D22=Antwoorden!X10,"ja","nee")</f>
        <v>nee</v>
      </c>
      <c r="Z10" t="s">
        <v>33</v>
      </c>
      <c r="AA10" s="25">
        <v>5675</v>
      </c>
      <c r="AB10" t="str">
        <f>IF('Vraag 8'!D22=Antwoorden!AA10,"ja","nee")</f>
        <v>nee</v>
      </c>
      <c r="AC10" t="s">
        <v>33</v>
      </c>
      <c r="AD10" s="25">
        <v>23675</v>
      </c>
      <c r="AE10" t="str">
        <f>IF('Vraag 9'!D22=Antwoorden!AD10,"ja","nee")</f>
        <v>nee</v>
      </c>
    </row>
    <row r="11" spans="1:31" x14ac:dyDescent="0.25">
      <c r="E11" t="s">
        <v>36</v>
      </c>
      <c r="F11">
        <v>400000</v>
      </c>
      <c r="G11" t="str">
        <f>IF('Vraag 1'!G12=Antwoorden!F11,"ja","nee")</f>
        <v>nee</v>
      </c>
      <c r="H11" t="s">
        <v>35</v>
      </c>
      <c r="I11">
        <v>219200</v>
      </c>
      <c r="J11" t="str">
        <f>IF('Vraag 2'!G13=Antwoorden!I11,"ja","nee")</f>
        <v>nee</v>
      </c>
      <c r="K11" t="s">
        <v>35</v>
      </c>
      <c r="L11">
        <v>218625</v>
      </c>
      <c r="M11" t="str">
        <f>IF('Vraag 3'!G13=Antwoorden!L11,"ja","nee")</f>
        <v>nee</v>
      </c>
      <c r="N11" t="s">
        <v>35</v>
      </c>
      <c r="O11">
        <v>218625</v>
      </c>
      <c r="P11" t="str">
        <f>IF('Vraag 4'!G11=Antwoorden!O11,"ja","nee")</f>
        <v>nee</v>
      </c>
      <c r="Q11" t="s">
        <v>34</v>
      </c>
      <c r="R11">
        <v>500</v>
      </c>
      <c r="S11" t="str">
        <f>IF('Vraag 5'!D25=Antwoorden!R11,"ja","nee")</f>
        <v>nee</v>
      </c>
      <c r="T11" t="s">
        <v>34</v>
      </c>
      <c r="U11">
        <v>500</v>
      </c>
      <c r="V11" t="str">
        <f>IF('Vraag 6'!D23=Antwoorden!U11,"ja","nee")</f>
        <v>nee</v>
      </c>
      <c r="W11" t="s">
        <v>34</v>
      </c>
      <c r="X11">
        <v>500</v>
      </c>
      <c r="Y11" t="str">
        <f>IF('Vraag 7'!D23=Antwoorden!X11,"ja","nee")</f>
        <v>nee</v>
      </c>
      <c r="Z11" t="s">
        <v>34</v>
      </c>
      <c r="AA11">
        <v>500</v>
      </c>
      <c r="AB11" t="str">
        <f>IF('Vraag 8'!D23=Antwoorden!AA11,"ja","nee")</f>
        <v>nee</v>
      </c>
      <c r="AC11" t="s">
        <v>34</v>
      </c>
      <c r="AD11">
        <v>500</v>
      </c>
      <c r="AE11" t="str">
        <f>IF('Vraag 9'!D23=Antwoorden!AD11,"ja","nee")</f>
        <v>nee</v>
      </c>
    </row>
    <row r="12" spans="1:31" x14ac:dyDescent="0.25">
      <c r="E12" t="s">
        <v>44</v>
      </c>
      <c r="F12">
        <v>50000</v>
      </c>
      <c r="G12" t="str">
        <f>IF('Vraag 1'!G13=Antwoorden!F12,"ja","nee")</f>
        <v>nee</v>
      </c>
      <c r="H12" t="s">
        <v>36</v>
      </c>
      <c r="I12">
        <v>400000</v>
      </c>
      <c r="J12" t="str">
        <f>IF('Vraag 2'!G16=Antwoorden!I12,"ja","nee")</f>
        <v>nee</v>
      </c>
      <c r="K12" t="s">
        <v>36</v>
      </c>
      <c r="L12">
        <v>400000</v>
      </c>
      <c r="M12" t="str">
        <f>IF('Vraag 3'!G16=Antwoorden!L12,"ja","nee")</f>
        <v>nee</v>
      </c>
      <c r="N12" t="s">
        <v>36</v>
      </c>
      <c r="O12">
        <v>400000</v>
      </c>
      <c r="P12" t="str">
        <f>IF('Vraag 4'!G14=Antwoorden!O12,"ja","nee")</f>
        <v>nee</v>
      </c>
      <c r="Q12" t="s">
        <v>35</v>
      </c>
      <c r="R12">
        <v>228625</v>
      </c>
      <c r="S12" t="str">
        <f>IF('Vraag 5'!G13=Antwoorden!R12,"ja","nee")</f>
        <v>nee</v>
      </c>
      <c r="T12" t="s">
        <v>35</v>
      </c>
      <c r="U12">
        <v>228225</v>
      </c>
      <c r="V12" t="str">
        <f>IF('Vraag 6'!G11=Antwoorden!U12,"ja","nee")</f>
        <v>nee</v>
      </c>
      <c r="W12" t="s">
        <v>35</v>
      </c>
      <c r="X12">
        <v>228225</v>
      </c>
      <c r="Y12" t="str">
        <f>IF('Vraag 7'!G11=Antwoorden!X12,"ja","nee")</f>
        <v>nee</v>
      </c>
      <c r="Z12" t="s">
        <v>35</v>
      </c>
      <c r="AA12">
        <v>227225</v>
      </c>
      <c r="AB12" t="str">
        <f>IF('Vraag 8'!G11=Antwoorden!AA12,"ja","nee")</f>
        <v>nee</v>
      </c>
      <c r="AC12" t="s">
        <v>35</v>
      </c>
      <c r="AD12">
        <v>228225</v>
      </c>
      <c r="AE12" t="str">
        <f>IF('Vraag 6'!G11=Antwoorden!AD12,"ja","nee")</f>
        <v>nee</v>
      </c>
    </row>
    <row r="13" spans="1:31" x14ac:dyDescent="0.25">
      <c r="A13" t="s">
        <v>45</v>
      </c>
      <c r="E13" t="s">
        <v>37</v>
      </c>
      <c r="F13" t="s">
        <v>25</v>
      </c>
      <c r="G13" t="str">
        <f>IF('Vraag 1'!E17=Antwoorden!F13,"ja","nee")</f>
        <v>nee</v>
      </c>
      <c r="H13" t="s">
        <v>44</v>
      </c>
      <c r="I13">
        <v>50000</v>
      </c>
      <c r="J13" t="str">
        <f>IF('Vraag 2'!G17=Antwoorden!I13,"ja","nee")</f>
        <v>nee</v>
      </c>
      <c r="K13" t="s">
        <v>44</v>
      </c>
      <c r="L13">
        <v>49000</v>
      </c>
      <c r="M13" t="str">
        <f>IF('Vraag 3'!G17=Antwoorden!L13,"ja","nee")</f>
        <v>nee</v>
      </c>
      <c r="N13" t="s">
        <v>44</v>
      </c>
      <c r="O13">
        <v>49000</v>
      </c>
      <c r="P13" t="str">
        <f>IF('Vraag 4'!G15=Antwoorden!O13,"ja","nee")</f>
        <v>nee</v>
      </c>
      <c r="Q13" t="s">
        <v>36</v>
      </c>
      <c r="R13">
        <v>400000</v>
      </c>
      <c r="S13" t="str">
        <f>IF('Vraag 5'!G16=Antwoorden!R13,"ja","nee")</f>
        <v>nee</v>
      </c>
      <c r="T13" t="s">
        <v>36</v>
      </c>
      <c r="U13">
        <v>400000</v>
      </c>
      <c r="V13" t="str">
        <f>IF('Vraag 6'!G14=Antwoorden!U13,"ja","nee")</f>
        <v>nee</v>
      </c>
      <c r="W13" t="s">
        <v>36</v>
      </c>
      <c r="X13">
        <v>400000</v>
      </c>
      <c r="Y13" t="str">
        <f>IF('Vraag 7'!G14=Antwoorden!X13,"ja","nee")</f>
        <v>nee</v>
      </c>
      <c r="Z13" t="s">
        <v>36</v>
      </c>
      <c r="AA13">
        <v>400000</v>
      </c>
      <c r="AB13" t="str">
        <f>IF('Vraag 8'!G14=Antwoorden!AA13,"ja","nee")</f>
        <v>nee</v>
      </c>
      <c r="AC13" t="s">
        <v>36</v>
      </c>
      <c r="AD13">
        <v>400000</v>
      </c>
      <c r="AE13" t="str">
        <f>IF('Vraag 6'!G14=Antwoorden!AD13,"ja","nee")</f>
        <v>nee</v>
      </c>
    </row>
    <row r="14" spans="1:31" x14ac:dyDescent="0.25">
      <c r="A14" t="s">
        <v>46</v>
      </c>
      <c r="H14" t="s">
        <v>37</v>
      </c>
      <c r="I14">
        <v>0</v>
      </c>
      <c r="J14" t="str">
        <f>IF('Vraag 2'!G21=Antwoorden!I14,"ja","nee")</f>
        <v>nee</v>
      </c>
      <c r="K14" t="s">
        <v>37</v>
      </c>
      <c r="L14">
        <v>0</v>
      </c>
      <c r="M14" t="str">
        <f>IF('Vraag 3'!G21=Antwoorden!L14,"ja","nee")</f>
        <v>nee</v>
      </c>
      <c r="N14" t="s">
        <v>37</v>
      </c>
      <c r="O14">
        <v>450</v>
      </c>
      <c r="P14" t="str">
        <f>IF('Vraag 4'!G19=Antwoorden!O14,"ja","nee")</f>
        <v>nee</v>
      </c>
      <c r="Q14" t="s">
        <v>44</v>
      </c>
      <c r="R14">
        <v>49000</v>
      </c>
      <c r="S14" t="str">
        <f>IF('Vraag 5'!G17=Antwoorden!R14,"ja","nee")</f>
        <v>nee</v>
      </c>
      <c r="T14" t="s">
        <v>44</v>
      </c>
      <c r="U14">
        <v>49000</v>
      </c>
      <c r="V14" t="str">
        <f>IF('Vraag 6'!G15=Antwoorden!U14,"ja","nee")</f>
        <v>nee</v>
      </c>
      <c r="W14" t="s">
        <v>44</v>
      </c>
      <c r="X14">
        <v>49000</v>
      </c>
      <c r="Y14" t="str">
        <f>IF('Vraag 7'!G15=Antwoorden!X14,"ja","nee")</f>
        <v>nee</v>
      </c>
      <c r="Z14" t="s">
        <v>44</v>
      </c>
      <c r="AA14">
        <v>49000</v>
      </c>
      <c r="AB14" t="str">
        <f>IF('Vraag 8'!G15=Antwoorden!AA14,"ja","nee")</f>
        <v>nee</v>
      </c>
      <c r="AC14" t="s">
        <v>44</v>
      </c>
      <c r="AD14">
        <v>49000</v>
      </c>
      <c r="AE14" t="str">
        <f>IF('Vraag 6'!G15=Antwoorden!AD14,"ja","nee")</f>
        <v>nee</v>
      </c>
    </row>
    <row r="15" spans="1:31" x14ac:dyDescent="0.25">
      <c r="Q15" t="s">
        <v>37</v>
      </c>
      <c r="R15">
        <v>450</v>
      </c>
      <c r="S15" t="str">
        <f>IF('Vraag 5'!G21=Antwoorden!R15,"ja","nee")</f>
        <v>nee</v>
      </c>
      <c r="T15" t="s">
        <v>37</v>
      </c>
      <c r="U15">
        <v>450</v>
      </c>
      <c r="V15" t="str">
        <f>IF('Vraag 6'!G19=Antwoorden!U15,"ja","nee")</f>
        <v>nee</v>
      </c>
      <c r="W15" t="s">
        <v>37</v>
      </c>
      <c r="X15">
        <v>0</v>
      </c>
      <c r="Y15" t="str">
        <f>IF('Vraag 7'!G19=Antwoorden!X15,"ja","nee")</f>
        <v>nee</v>
      </c>
      <c r="Z15" t="s">
        <v>37</v>
      </c>
      <c r="AA15">
        <v>0</v>
      </c>
      <c r="AB15" t="str">
        <f>IF('Vraag 8'!G19=Antwoorden!AA15,"ja","nee")</f>
        <v>nee</v>
      </c>
      <c r="AC15" t="s">
        <v>37</v>
      </c>
      <c r="AD15">
        <v>450</v>
      </c>
      <c r="AE15" t="str">
        <f>IF('Vraag 6'!G19=Antwoorden!AD15,"ja","nee")</f>
        <v>nee</v>
      </c>
    </row>
    <row r="17" spans="1:4" x14ac:dyDescent="0.25">
      <c r="A17" t="s">
        <v>12</v>
      </c>
    </row>
    <row r="18" spans="1:4" x14ac:dyDescent="0.25">
      <c r="A18" t="s">
        <v>13</v>
      </c>
    </row>
    <row r="19" spans="1:4" x14ac:dyDescent="0.25">
      <c r="A19" t="s">
        <v>14</v>
      </c>
      <c r="D19" s="32" t="s">
        <v>88</v>
      </c>
    </row>
    <row r="20" spans="1:4" x14ac:dyDescent="0.25">
      <c r="A20" t="s">
        <v>58</v>
      </c>
    </row>
    <row r="21" spans="1:4" x14ac:dyDescent="0.25">
      <c r="A21" t="s">
        <v>59</v>
      </c>
    </row>
    <row r="22" spans="1:4" x14ac:dyDescent="0.25">
      <c r="A22" t="s">
        <v>60</v>
      </c>
    </row>
  </sheetData>
  <mergeCells count="9">
    <mergeCell ref="T1:V1"/>
    <mergeCell ref="AC1:AE1"/>
    <mergeCell ref="E1:G1"/>
    <mergeCell ref="H1:J1"/>
    <mergeCell ref="K1:M1"/>
    <mergeCell ref="N1:P1"/>
    <mergeCell ref="Q1:S1"/>
    <mergeCell ref="W1:Y1"/>
    <mergeCell ref="Z1:AB1"/>
  </mergeCells>
  <phoneticPr fontId="8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9B342-2613-41BD-A0E7-FD36DA0EB73A}">
  <dimension ref="B2:J25"/>
  <sheetViews>
    <sheetView showGridLines="0" showRowColHeaders="0" workbookViewId="0">
      <selection activeCell="I15" sqref="I15"/>
    </sheetView>
  </sheetViews>
  <sheetFormatPr defaultColWidth="12.7109375" defaultRowHeight="15" x14ac:dyDescent="0.25"/>
  <cols>
    <col min="1" max="1" width="3.7109375" customWidth="1"/>
  </cols>
  <sheetData>
    <row r="2" spans="2:10" ht="21" x14ac:dyDescent="0.35">
      <c r="B2" s="35" t="s">
        <v>77</v>
      </c>
      <c r="C2" s="36"/>
      <c r="D2" s="36"/>
      <c r="E2" s="36"/>
      <c r="F2" s="36"/>
      <c r="G2" s="36"/>
      <c r="H2" s="36"/>
      <c r="I2" s="36"/>
      <c r="J2" s="37"/>
    </row>
    <row r="3" spans="2:10" x14ac:dyDescent="0.25">
      <c r="B3" s="47" t="str">
        <f>IF('Vraag 6'!B4=Antwoorden!A3,"",Antwoorden!A4)</f>
        <v>Zorg dat de vorige vraag af is.</v>
      </c>
      <c r="C3" s="48"/>
      <c r="D3" s="48"/>
      <c r="E3" s="48"/>
      <c r="F3" s="48"/>
      <c r="G3" s="48"/>
      <c r="H3" s="48"/>
      <c r="I3" s="48"/>
      <c r="J3" s="49"/>
    </row>
    <row r="4" spans="2:10" x14ac:dyDescent="0.25">
      <c r="B4" s="38" t="str">
        <f>IF(Antwoorden!AE2=11,Antwoorden!A3,Antwoorden!A2)</f>
        <v>Sommige antwoorden zijn nog fout.</v>
      </c>
      <c r="C4" s="39"/>
      <c r="D4" s="39"/>
      <c r="E4" s="39"/>
      <c r="F4" s="39"/>
      <c r="G4" s="39"/>
      <c r="H4" s="39"/>
      <c r="I4" s="39"/>
      <c r="J4" s="40"/>
    </row>
    <row r="5" spans="2:10" x14ac:dyDescent="0.25">
      <c r="B5" s="18"/>
      <c r="C5" s="19"/>
      <c r="D5" s="19"/>
      <c r="E5" s="19"/>
      <c r="F5" s="19"/>
      <c r="G5" s="19"/>
      <c r="H5" s="19"/>
      <c r="I5" s="19"/>
      <c r="J5" s="20"/>
    </row>
    <row r="6" spans="2:10" ht="67.5" customHeight="1" x14ac:dyDescent="0.25">
      <c r="B6" s="41" t="s">
        <v>72</v>
      </c>
      <c r="C6" s="42"/>
      <c r="D6" s="42"/>
      <c r="E6" s="42"/>
      <c r="F6" s="42"/>
      <c r="G6" s="42"/>
      <c r="H6" s="42"/>
      <c r="I6" s="42"/>
      <c r="J6" s="43"/>
    </row>
    <row r="8" spans="2:10" x14ac:dyDescent="0.25">
      <c r="B8" s="44" t="s">
        <v>82</v>
      </c>
      <c r="C8" s="45"/>
      <c r="D8" s="45"/>
      <c r="E8" s="45"/>
      <c r="F8" s="45"/>
      <c r="G8" s="45"/>
      <c r="H8" s="45"/>
      <c r="I8" s="45"/>
      <c r="J8" s="46"/>
    </row>
    <row r="10" spans="2:10" ht="15.75" thickBot="1" x14ac:dyDescent="0.3">
      <c r="B10" s="6" t="s">
        <v>9</v>
      </c>
      <c r="C10" s="7"/>
      <c r="D10" s="34" t="s">
        <v>81</v>
      </c>
      <c r="E10" s="34"/>
      <c r="F10" s="7"/>
      <c r="G10" s="8" t="s">
        <v>10</v>
      </c>
    </row>
    <row r="11" spans="2:10" x14ac:dyDescent="0.25">
      <c r="B11" s="3" t="s">
        <v>12</v>
      </c>
      <c r="D11" s="12"/>
      <c r="E11" s="3" t="s">
        <v>22</v>
      </c>
      <c r="G11" s="28" t="str">
        <f>IF('Vraag 8'!$B$4=Antwoorden!$A$3,'Vraag 8'!G11,"")</f>
        <v/>
      </c>
    </row>
    <row r="12" spans="2:10" x14ac:dyDescent="0.25">
      <c r="B12" t="s">
        <v>20</v>
      </c>
      <c r="D12" s="27" t="str">
        <f>IF('Vraag 8'!$B$4=Antwoorden!$A$3,'Vraag 8'!D12,"")</f>
        <v/>
      </c>
      <c r="G12" s="22"/>
    </row>
    <row r="13" spans="2:10" x14ac:dyDescent="0.25">
      <c r="B13" t="s">
        <v>21</v>
      </c>
      <c r="D13" s="27" t="str">
        <f>IF('Vraag 8'!$B$4=Antwoorden!$A$3,'Vraag 8'!D13,"")</f>
        <v/>
      </c>
      <c r="E13" s="3" t="s">
        <v>23</v>
      </c>
      <c r="G13" s="22"/>
    </row>
    <row r="14" spans="2:10" x14ac:dyDescent="0.25">
      <c r="B14" t="s">
        <v>66</v>
      </c>
      <c r="D14" s="27" t="str">
        <f>IF('Vraag 8'!$B$4=Antwoorden!$A$3,'Vraag 8'!D14,"")</f>
        <v/>
      </c>
      <c r="E14" t="s">
        <v>27</v>
      </c>
      <c r="G14" s="28" t="str">
        <f>IF('Vraag 8'!$B$4=Antwoorden!$A$3,'Vraag 8'!G14,"")</f>
        <v/>
      </c>
    </row>
    <row r="15" spans="2:10" x14ac:dyDescent="0.25">
      <c r="D15" s="13"/>
      <c r="E15" t="s">
        <v>28</v>
      </c>
      <c r="G15" s="28" t="str">
        <f>IF('Vraag 8'!$B$4=Antwoorden!$A$3,'Vraag 8'!G15,"")</f>
        <v/>
      </c>
    </row>
    <row r="16" spans="2:10" x14ac:dyDescent="0.25">
      <c r="B16" s="3" t="s">
        <v>13</v>
      </c>
      <c r="D16" s="13"/>
      <c r="G16" s="22"/>
    </row>
    <row r="17" spans="2:7" x14ac:dyDescent="0.25">
      <c r="B17" t="s">
        <v>18</v>
      </c>
      <c r="D17" s="27" t="str">
        <f>IF('Vraag 8'!$B$4=Antwoorden!$A$3,'Vraag 8'!D17,"")</f>
        <v/>
      </c>
      <c r="G17" s="22"/>
    </row>
    <row r="18" spans="2:7" x14ac:dyDescent="0.25">
      <c r="B18" t="s">
        <v>19</v>
      </c>
      <c r="D18" s="27" t="str">
        <f>IF('Vraag 8'!$B$4=Antwoorden!$A$3,'Vraag 8'!D18,"")</f>
        <v/>
      </c>
      <c r="E18" s="3" t="s">
        <v>24</v>
      </c>
      <c r="G18" s="22"/>
    </row>
    <row r="19" spans="2:7" x14ac:dyDescent="0.25">
      <c r="D19" s="13"/>
      <c r="E19" t="s">
        <v>25</v>
      </c>
      <c r="G19" s="28" t="str">
        <f>IF('Vraag 8'!$B$4=Antwoorden!$A$3,'Vraag 8'!G19,"")</f>
        <v/>
      </c>
    </row>
    <row r="20" spans="2:7" x14ac:dyDescent="0.25">
      <c r="D20" s="13"/>
      <c r="G20" s="23"/>
    </row>
    <row r="21" spans="2:7" x14ac:dyDescent="0.25">
      <c r="B21" s="3" t="s">
        <v>14</v>
      </c>
      <c r="D21" s="13"/>
      <c r="G21" s="23"/>
    </row>
    <row r="22" spans="2:7" x14ac:dyDescent="0.25">
      <c r="B22" t="s">
        <v>16</v>
      </c>
      <c r="D22" s="27" t="str">
        <f>IF('Vraag 8'!$B$4=Antwoorden!$A$3,'Vraag 8'!D22,"")</f>
        <v/>
      </c>
      <c r="G22" s="23"/>
    </row>
    <row r="23" spans="2:7" x14ac:dyDescent="0.25">
      <c r="B23" s="10" t="s">
        <v>17</v>
      </c>
      <c r="C23" s="10"/>
      <c r="D23" s="27" t="str">
        <f>IF('Vraag 8'!$B$4=Antwoorden!$A$3,'Vraag 8'!D23,"")</f>
        <v/>
      </c>
      <c r="E23" s="10"/>
      <c r="F23" s="10"/>
      <c r="G23" s="10"/>
    </row>
    <row r="24" spans="2:7" ht="15.75" thickBot="1" x14ac:dyDescent="0.3">
      <c r="B24" s="3" t="s">
        <v>15</v>
      </c>
      <c r="D24" s="21">
        <f>SUM(D11:D23)</f>
        <v>0</v>
      </c>
      <c r="E24" s="3" t="s">
        <v>15</v>
      </c>
      <c r="G24" s="24">
        <f>SUM(G11:G23)</f>
        <v>0</v>
      </c>
    </row>
    <row r="25" spans="2:7" ht="15.75" thickTop="1" x14ac:dyDescent="0.25"/>
  </sheetData>
  <sheetProtection algorithmName="SHA-512" hashValue="4ahPfqP/Fjc7YrYo75EKjDliJixOuY+ibe0zApU0iyVZpfr9yGgP/FU2dXTw2p0L/G/Q9omHgNK8rEEU4Zbnjw==" saltValue="y5PgpzBOjaj7/XbySgK2bA==" spinCount="100000" sheet="1" objects="1" scenarios="1"/>
  <mergeCells count="6">
    <mergeCell ref="D10:E10"/>
    <mergeCell ref="B2:J2"/>
    <mergeCell ref="B3:J3"/>
    <mergeCell ref="B4:J4"/>
    <mergeCell ref="B6:J6"/>
    <mergeCell ref="B8:J8"/>
  </mergeCells>
  <conditionalFormatting sqref="B3">
    <cfRule type="cellIs" dxfId="5" priority="6" operator="equal">
      <formula>"Zorg dat de vorige vraag af is."</formula>
    </cfRule>
  </conditionalFormatting>
  <conditionalFormatting sqref="D24">
    <cfRule type="cellIs" dxfId="4" priority="3" operator="notEqual">
      <formula>$G$24</formula>
    </cfRule>
  </conditionalFormatting>
  <conditionalFormatting sqref="G24">
    <cfRule type="cellIs" dxfId="3" priority="2" operator="notEqual">
      <formula>$D$24</formula>
    </cfRule>
  </conditionalFormatting>
  <conditionalFormatting sqref="L10:P26">
    <cfRule type="expression" dxfId="2" priority="1">
      <formula>$B$4="Helemaal goed!"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equal" id="{90508D51-6DD1-44B6-9C63-0DD294A3F562}">
            <xm:f>Antwoorden!$A$3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5" operator="equal" id="{4E78616B-8FB3-4E60-A293-C1A3B1B3B8B1}">
            <xm:f>Antwoorden!$A$2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767A0-0B5F-4DA4-A12F-B09D758DA117}">
  <dimension ref="B2:J23"/>
  <sheetViews>
    <sheetView showGridLines="0" tabSelected="1" workbookViewId="0">
      <selection activeCell="H8" sqref="H8"/>
    </sheetView>
  </sheetViews>
  <sheetFormatPr defaultColWidth="12.7109375" defaultRowHeight="15" x14ac:dyDescent="0.25"/>
  <cols>
    <col min="1" max="1" width="3.7109375" customWidth="1"/>
  </cols>
  <sheetData>
    <row r="2" spans="2:10" ht="21" x14ac:dyDescent="0.35">
      <c r="B2" s="35" t="s">
        <v>5</v>
      </c>
      <c r="C2" s="36"/>
      <c r="D2" s="36"/>
      <c r="E2" s="36"/>
      <c r="F2" s="36"/>
      <c r="G2" s="36"/>
      <c r="H2" s="36"/>
      <c r="I2" s="36"/>
      <c r="J2" s="37"/>
    </row>
    <row r="3" spans="2:10" x14ac:dyDescent="0.25">
      <c r="B3" s="14"/>
      <c r="C3" s="15"/>
      <c r="D3" s="15"/>
      <c r="E3" s="15"/>
      <c r="F3" s="15"/>
      <c r="G3" s="15"/>
      <c r="H3" s="16"/>
      <c r="I3" s="16"/>
      <c r="J3" s="17"/>
    </row>
    <row r="4" spans="2:10" x14ac:dyDescent="0.25">
      <c r="B4" s="38" t="str">
        <f>IF(Antwoorden!G2=10,Antwoorden!A3,Antwoorden!A2)</f>
        <v>Sommige antwoorden zijn nog fout.</v>
      </c>
      <c r="C4" s="39"/>
      <c r="D4" s="39"/>
      <c r="E4" s="39"/>
      <c r="F4" s="39"/>
      <c r="G4" s="39"/>
      <c r="H4" s="39"/>
      <c r="I4" s="39"/>
      <c r="J4" s="40"/>
    </row>
    <row r="5" spans="2:10" x14ac:dyDescent="0.25">
      <c r="B5" s="18"/>
      <c r="C5" s="19"/>
      <c r="D5" s="19"/>
      <c r="E5" s="19"/>
      <c r="F5" s="19"/>
      <c r="G5" s="19"/>
      <c r="H5" s="19"/>
      <c r="I5" s="19"/>
      <c r="J5" s="20"/>
    </row>
    <row r="6" spans="2:10" ht="217.5" customHeight="1" x14ac:dyDescent="0.25">
      <c r="B6" s="41" t="s">
        <v>89</v>
      </c>
      <c r="C6" s="42"/>
      <c r="D6" s="42"/>
      <c r="E6" s="42"/>
      <c r="F6" s="42"/>
      <c r="G6" s="42"/>
      <c r="H6" s="42"/>
      <c r="I6" s="42"/>
      <c r="J6" s="43"/>
    </row>
    <row r="8" spans="2:10" ht="15.75" thickBot="1" x14ac:dyDescent="0.3">
      <c r="B8" s="6" t="s">
        <v>9</v>
      </c>
      <c r="C8" s="7"/>
      <c r="D8" s="34" t="s">
        <v>11</v>
      </c>
      <c r="E8" s="34"/>
      <c r="F8" s="7"/>
      <c r="G8" s="8" t="s">
        <v>10</v>
      </c>
    </row>
    <row r="9" spans="2:10" x14ac:dyDescent="0.25">
      <c r="B9" s="3" t="s">
        <v>12</v>
      </c>
      <c r="D9" s="12"/>
      <c r="E9" s="3" t="s">
        <v>22</v>
      </c>
      <c r="G9" s="29"/>
    </row>
    <row r="10" spans="2:10" x14ac:dyDescent="0.25">
      <c r="B10" t="s">
        <v>20</v>
      </c>
      <c r="D10" s="27"/>
      <c r="G10" s="9"/>
    </row>
    <row r="11" spans="2:10" x14ac:dyDescent="0.25">
      <c r="B11" t="s">
        <v>21</v>
      </c>
      <c r="D11" s="27"/>
      <c r="E11" s="3" t="s">
        <v>23</v>
      </c>
      <c r="G11" s="9"/>
    </row>
    <row r="12" spans="2:10" x14ac:dyDescent="0.25">
      <c r="D12" s="13"/>
      <c r="E12" t="s">
        <v>27</v>
      </c>
      <c r="G12" s="28"/>
    </row>
    <row r="13" spans="2:10" x14ac:dyDescent="0.25">
      <c r="D13" s="13"/>
      <c r="E13" t="s">
        <v>28</v>
      </c>
      <c r="G13" s="28"/>
    </row>
    <row r="14" spans="2:10" x14ac:dyDescent="0.25">
      <c r="B14" s="3" t="s">
        <v>13</v>
      </c>
      <c r="D14" s="13"/>
      <c r="G14" s="9"/>
    </row>
    <row r="15" spans="2:10" x14ac:dyDescent="0.25">
      <c r="B15" t="s">
        <v>18</v>
      </c>
      <c r="D15" s="27"/>
      <c r="G15" s="9"/>
    </row>
    <row r="16" spans="2:10" x14ac:dyDescent="0.25">
      <c r="B16" s="26"/>
      <c r="D16" s="27"/>
      <c r="E16" s="3" t="s">
        <v>24</v>
      </c>
      <c r="G16" s="9"/>
    </row>
    <row r="17" spans="2:7" x14ac:dyDescent="0.25">
      <c r="D17" s="13"/>
      <c r="E17" s="26"/>
      <c r="G17" s="28"/>
    </row>
    <row r="18" spans="2:7" x14ac:dyDescent="0.25">
      <c r="D18" s="13"/>
    </row>
    <row r="19" spans="2:7" x14ac:dyDescent="0.25">
      <c r="B19" s="3" t="s">
        <v>14</v>
      </c>
      <c r="D19" s="13"/>
    </row>
    <row r="20" spans="2:7" x14ac:dyDescent="0.25">
      <c r="B20" t="s">
        <v>16</v>
      </c>
      <c r="D20" s="27"/>
    </row>
    <row r="21" spans="2:7" x14ac:dyDescent="0.25">
      <c r="B21" s="10" t="s">
        <v>17</v>
      </c>
      <c r="C21" s="10"/>
      <c r="D21" s="27"/>
      <c r="E21" s="10"/>
      <c r="F21" s="10"/>
      <c r="G21" s="10"/>
    </row>
    <row r="22" spans="2:7" ht="15.75" thickBot="1" x14ac:dyDescent="0.3">
      <c r="B22" s="3" t="s">
        <v>15</v>
      </c>
      <c r="D22" s="21">
        <f>SUM(D9:D21)</f>
        <v>0</v>
      </c>
      <c r="E22" s="3" t="s">
        <v>15</v>
      </c>
      <c r="G22" s="24">
        <f>SUM(G9:G21)</f>
        <v>0</v>
      </c>
    </row>
    <row r="23" spans="2:7" ht="15.75" thickTop="1" x14ac:dyDescent="0.25">
      <c r="D23" s="11"/>
    </row>
  </sheetData>
  <sheetProtection algorithmName="SHA-512" hashValue="qZ1d/XO2kIyD1TfSHSqi1bmgjTqu6Wu+6RO8d1YaFj5zKLlimU1SkLiE9TOmbW9vVkZGclOsH2X3gGyEKTiZyA==" saltValue="PhnCpZmmuak9RjO5UqATbA==" spinCount="100000" sheet="1" objects="1" scenarios="1"/>
  <mergeCells count="4">
    <mergeCell ref="D8:E8"/>
    <mergeCell ref="B2:J2"/>
    <mergeCell ref="B4:J4"/>
    <mergeCell ref="B6:J6"/>
  </mergeCells>
  <conditionalFormatting sqref="D22">
    <cfRule type="cellIs" dxfId="51" priority="2" operator="notEqual">
      <formula>$G$22</formula>
    </cfRule>
  </conditionalFormatting>
  <conditionalFormatting sqref="G22">
    <cfRule type="cellIs" dxfId="50" priority="1" operator="notEqual">
      <formula>$D$22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equal" id="{586C7517-9BDC-4604-9C79-1BC53E9F82DE}">
            <xm:f>Antwoorden!$A$3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4" operator="equal" id="{C0584D5E-5274-44A4-A87E-AB4D03B0459B}">
            <xm:f>Antwoorden!$A$2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88E36FF-E49A-4B4D-9026-8FB7C8C14203}">
          <x14:formula1>
            <xm:f>Antwoorden!$A$8:$A$10</xm:f>
          </x14:formula1>
          <xm:sqref>B16 E17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79D04-C54C-4CAE-BFF9-7BBFB46242EA}">
  <dimension ref="B2:J27"/>
  <sheetViews>
    <sheetView showGridLines="0" showRowColHeaders="0" workbookViewId="0">
      <selection activeCell="I18" sqref="I18"/>
    </sheetView>
  </sheetViews>
  <sheetFormatPr defaultColWidth="12.7109375" defaultRowHeight="15" x14ac:dyDescent="0.25"/>
  <cols>
    <col min="1" max="1" width="3.7109375" customWidth="1"/>
  </cols>
  <sheetData>
    <row r="2" spans="2:10" ht="21" x14ac:dyDescent="0.35">
      <c r="B2" s="35" t="s">
        <v>38</v>
      </c>
      <c r="C2" s="36"/>
      <c r="D2" s="36"/>
      <c r="E2" s="36"/>
      <c r="F2" s="36"/>
      <c r="G2" s="36"/>
      <c r="H2" s="36"/>
      <c r="I2" s="36"/>
      <c r="J2" s="37"/>
    </row>
    <row r="3" spans="2:10" x14ac:dyDescent="0.25">
      <c r="B3" s="47" t="str">
        <f>IF('Vraag 1'!B4=Antwoorden!A3,"",Antwoorden!A4)</f>
        <v>Zorg dat de vorige vraag af is.</v>
      </c>
      <c r="C3" s="48"/>
      <c r="D3" s="48"/>
      <c r="E3" s="48"/>
      <c r="F3" s="48"/>
      <c r="G3" s="48"/>
      <c r="H3" s="48"/>
      <c r="I3" s="48"/>
      <c r="J3" s="49"/>
    </row>
    <row r="4" spans="2:10" x14ac:dyDescent="0.25">
      <c r="B4" s="38" t="str">
        <f>IF(Antwoorden!J2=10,Antwoorden!A3,Antwoorden!A2)</f>
        <v>Sommige antwoorden zijn nog fout.</v>
      </c>
      <c r="C4" s="39"/>
      <c r="D4" s="39"/>
      <c r="E4" s="39"/>
      <c r="F4" s="39"/>
      <c r="G4" s="39"/>
      <c r="H4" s="39"/>
      <c r="I4" s="39"/>
      <c r="J4" s="40"/>
    </row>
    <row r="5" spans="2:10" x14ac:dyDescent="0.25">
      <c r="B5" s="18"/>
      <c r="C5" s="19"/>
      <c r="D5" s="19"/>
      <c r="E5" s="19"/>
      <c r="F5" s="19"/>
      <c r="G5" s="19"/>
      <c r="H5" s="19"/>
      <c r="I5" s="19"/>
      <c r="J5" s="20"/>
    </row>
    <row r="6" spans="2:10" ht="81.75" customHeight="1" x14ac:dyDescent="0.25">
      <c r="B6" s="41" t="s">
        <v>40</v>
      </c>
      <c r="C6" s="42"/>
      <c r="D6" s="42"/>
      <c r="E6" s="42"/>
      <c r="F6" s="42"/>
      <c r="G6" s="42"/>
      <c r="H6" s="42"/>
      <c r="I6" s="42"/>
      <c r="J6" s="43"/>
    </row>
    <row r="8" spans="2:10" x14ac:dyDescent="0.25">
      <c r="B8" s="44" t="s">
        <v>42</v>
      </c>
      <c r="C8" s="45"/>
      <c r="D8" s="45"/>
      <c r="E8" s="45"/>
      <c r="F8" s="45"/>
      <c r="G8" s="46"/>
      <c r="H8" s="30"/>
      <c r="I8" s="5" t="str">
        <f>IF(H8=Antwoorden!I3,Antwoorden!A14,Antwoorden!A13)</f>
        <v>Onjuist</v>
      </c>
    </row>
    <row r="10" spans="2:10" x14ac:dyDescent="0.25">
      <c r="B10" s="44" t="s">
        <v>41</v>
      </c>
      <c r="C10" s="45"/>
      <c r="D10" s="45"/>
      <c r="E10" s="45"/>
      <c r="F10" s="45"/>
      <c r="G10" s="45"/>
      <c r="H10" s="45"/>
      <c r="I10" s="45"/>
      <c r="J10" s="46"/>
    </row>
    <row r="12" spans="2:10" ht="15.75" thickBot="1" x14ac:dyDescent="0.3">
      <c r="B12" s="6" t="s">
        <v>9</v>
      </c>
      <c r="C12" s="7"/>
      <c r="D12" s="34" t="s">
        <v>39</v>
      </c>
      <c r="E12" s="34"/>
      <c r="F12" s="7"/>
      <c r="G12" s="8" t="s">
        <v>10</v>
      </c>
    </row>
    <row r="13" spans="2:10" x14ac:dyDescent="0.25">
      <c r="B13" s="3" t="s">
        <v>12</v>
      </c>
      <c r="D13" s="12"/>
      <c r="E13" s="3" t="s">
        <v>22</v>
      </c>
      <c r="G13" s="28" t="str">
        <f>IF('Vraag 1'!$B$4=Antwoorden!$A$3,'Vraag 1'!G9,"")</f>
        <v/>
      </c>
    </row>
    <row r="14" spans="2:10" x14ac:dyDescent="0.25">
      <c r="B14" t="s">
        <v>20</v>
      </c>
      <c r="D14" s="27" t="str">
        <f>IF('Vraag 1'!$B$4=Antwoorden!$A$3,'Vraag 1'!D10,"")</f>
        <v/>
      </c>
      <c r="G14" s="22"/>
    </row>
    <row r="15" spans="2:10" x14ac:dyDescent="0.25">
      <c r="B15" t="s">
        <v>21</v>
      </c>
      <c r="D15" s="27" t="str">
        <f>IF('Vraag 1'!$B$4=Antwoorden!$A$3,'Vraag 1'!D11,"")</f>
        <v/>
      </c>
      <c r="E15" s="3" t="s">
        <v>23</v>
      </c>
      <c r="G15" s="22"/>
    </row>
    <row r="16" spans="2:10" x14ac:dyDescent="0.25">
      <c r="D16" s="13"/>
      <c r="E16" t="s">
        <v>27</v>
      </c>
      <c r="G16" s="28" t="str">
        <f>IF('Vraag 1'!$B$4=Antwoorden!$A$3,'Vraag 1'!G12,"")</f>
        <v/>
      </c>
    </row>
    <row r="17" spans="2:7" x14ac:dyDescent="0.25">
      <c r="D17" s="13"/>
      <c r="E17" t="s">
        <v>28</v>
      </c>
      <c r="G17" s="28" t="str">
        <f>IF('Vraag 1'!$B$4=Antwoorden!$A$3,'Vraag 1'!G13,"")</f>
        <v/>
      </c>
    </row>
    <row r="18" spans="2:7" x14ac:dyDescent="0.25">
      <c r="B18" s="3" t="s">
        <v>13</v>
      </c>
      <c r="D18" s="13"/>
      <c r="G18" s="22"/>
    </row>
    <row r="19" spans="2:7" x14ac:dyDescent="0.25">
      <c r="B19" t="s">
        <v>18</v>
      </c>
      <c r="D19" s="27" t="str">
        <f>IF('Vraag 1'!$B$4=Antwoorden!$A$3,'Vraag 1'!D15,"")</f>
        <v/>
      </c>
      <c r="G19" s="22"/>
    </row>
    <row r="20" spans="2:7" x14ac:dyDescent="0.25">
      <c r="B20" t="s">
        <v>19</v>
      </c>
      <c r="D20" s="27" t="str">
        <f>IF('Vraag 1'!$B$4=Antwoorden!$A$3,'Vraag 1'!D16,"")</f>
        <v/>
      </c>
      <c r="E20" s="3" t="s">
        <v>24</v>
      </c>
      <c r="G20" s="22"/>
    </row>
    <row r="21" spans="2:7" x14ac:dyDescent="0.25">
      <c r="D21" s="13"/>
      <c r="E21" t="s">
        <v>25</v>
      </c>
      <c r="G21" s="28" t="str">
        <f>IF('Vraag 1'!$B$4=Antwoorden!$A$3,'Vraag 1'!G17,"")</f>
        <v/>
      </c>
    </row>
    <row r="22" spans="2:7" x14ac:dyDescent="0.25">
      <c r="D22" s="13"/>
      <c r="G22" s="23"/>
    </row>
    <row r="23" spans="2:7" x14ac:dyDescent="0.25">
      <c r="B23" s="3" t="s">
        <v>14</v>
      </c>
      <c r="D23" s="13"/>
      <c r="G23" s="23"/>
    </row>
    <row r="24" spans="2:7" x14ac:dyDescent="0.25">
      <c r="B24" t="s">
        <v>16</v>
      </c>
      <c r="D24" s="27" t="str">
        <f>IF('Vraag 1'!$B$4=Antwoorden!$A$3,'Vraag 1'!D20,"")</f>
        <v/>
      </c>
      <c r="G24" s="23"/>
    </row>
    <row r="25" spans="2:7" x14ac:dyDescent="0.25">
      <c r="B25" s="10" t="s">
        <v>17</v>
      </c>
      <c r="C25" s="10"/>
      <c r="D25" s="27" t="str">
        <f>IF('Vraag 1'!$B$4=Antwoorden!$A$3,'Vraag 1'!D21,"")</f>
        <v/>
      </c>
      <c r="E25" s="10"/>
      <c r="F25" s="10"/>
      <c r="G25" s="10"/>
    </row>
    <row r="26" spans="2:7" ht="15.75" thickBot="1" x14ac:dyDescent="0.3">
      <c r="B26" s="3" t="s">
        <v>15</v>
      </c>
      <c r="D26" s="21">
        <f>SUM(D13:D25)</f>
        <v>0</v>
      </c>
      <c r="E26" s="3" t="s">
        <v>15</v>
      </c>
      <c r="G26" s="24">
        <f>SUM(G13:G25)</f>
        <v>0</v>
      </c>
    </row>
    <row r="27" spans="2:7" ht="15.75" thickTop="1" x14ac:dyDescent="0.25"/>
  </sheetData>
  <sheetProtection algorithmName="SHA-512" hashValue="LPrhg5bfq3Tr1qSXYs+BfAHtcjME7h2vaZu6bPV3hbnABeSl+CSk2RNALnOAAls4l2hIZMGf5kzXbSDYUTJpFQ==" saltValue="pPVhDN/r9ptCdsWMnp0ydA==" spinCount="100000" sheet="1" objects="1" scenarios="1"/>
  <mergeCells count="7">
    <mergeCell ref="B6:J6"/>
    <mergeCell ref="D12:E12"/>
    <mergeCell ref="B10:J10"/>
    <mergeCell ref="B8:G8"/>
    <mergeCell ref="B2:J2"/>
    <mergeCell ref="B3:J3"/>
    <mergeCell ref="B4:J4"/>
  </mergeCells>
  <conditionalFormatting sqref="B3">
    <cfRule type="cellIs" dxfId="47" priority="7" operator="equal">
      <formula>"Zorg dat de vorige vraag af is."</formula>
    </cfRule>
  </conditionalFormatting>
  <conditionalFormatting sqref="D26">
    <cfRule type="cellIs" dxfId="46" priority="2" operator="notEqual">
      <formula>$G$26</formula>
    </cfRule>
  </conditionalFormatting>
  <conditionalFormatting sqref="G26">
    <cfRule type="cellIs" dxfId="45" priority="1" operator="notEqual">
      <formula>$D$26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5EC22093-EBD3-4BCD-B697-391365E9874E}">
            <xm:f>Antwoorden!$A$14</xm:f>
            <x14:dxf>
              <font>
                <color rgb="FF258812"/>
              </font>
            </x14:dxf>
          </x14:cfRule>
          <x14:cfRule type="cellIs" priority="6" operator="equal" id="{6CD5FD45-3949-43BC-AB8B-AE6D3E972E23}">
            <xm:f>Antwoorden!$A$13</xm:f>
            <x14:dxf>
              <font>
                <color rgb="FF9C0006"/>
              </font>
            </x14:dxf>
          </x14:cfRule>
          <xm:sqref>I8</xm:sqref>
        </x14:conditionalFormatting>
        <x14:conditionalFormatting xmlns:xm="http://schemas.microsoft.com/office/excel/2006/main">
          <x14:cfRule type="cellIs" priority="3" operator="equal" id="{29D38C65-618D-4E3B-8580-3E7A3F704BA7}">
            <xm:f>Antwoorden!$A$3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4" operator="equal" id="{54730C24-EB4A-4D61-AD60-0AD633B2A47A}">
            <xm:f>Antwoorden!$A$2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D80E3-A35D-4B2B-9711-A583299E9141}">
  <dimension ref="B2:J27"/>
  <sheetViews>
    <sheetView showGridLines="0" showRowColHeaders="0" workbookViewId="0">
      <selection activeCell="B7" sqref="B7"/>
    </sheetView>
  </sheetViews>
  <sheetFormatPr defaultColWidth="12.7109375" defaultRowHeight="15" x14ac:dyDescent="0.25"/>
  <cols>
    <col min="1" max="1" width="3.7109375" customWidth="1"/>
  </cols>
  <sheetData>
    <row r="2" spans="2:10" ht="21" x14ac:dyDescent="0.35">
      <c r="B2" s="35" t="s">
        <v>48</v>
      </c>
      <c r="C2" s="36"/>
      <c r="D2" s="36"/>
      <c r="E2" s="36"/>
      <c r="F2" s="36"/>
      <c r="G2" s="36"/>
      <c r="H2" s="36"/>
      <c r="I2" s="36"/>
      <c r="J2" s="37"/>
    </row>
    <row r="3" spans="2:10" x14ac:dyDescent="0.25">
      <c r="B3" s="47" t="str">
        <f>IF('Vraag 2'!B4=Antwoorden!A3,"",Antwoorden!A4)</f>
        <v>Zorg dat de vorige vraag af is.</v>
      </c>
      <c r="C3" s="48"/>
      <c r="D3" s="48"/>
      <c r="E3" s="48"/>
      <c r="F3" s="48"/>
      <c r="G3" s="48"/>
      <c r="H3" s="48"/>
      <c r="I3" s="48"/>
      <c r="J3" s="49"/>
    </row>
    <row r="4" spans="2:10" x14ac:dyDescent="0.25">
      <c r="B4" s="38" t="str">
        <f>IF(Antwoorden!M2=10,Antwoorden!A3,Antwoorden!A2)</f>
        <v>Sommige antwoorden zijn nog fout.</v>
      </c>
      <c r="C4" s="39"/>
      <c r="D4" s="39"/>
      <c r="E4" s="39"/>
      <c r="F4" s="39"/>
      <c r="G4" s="39"/>
      <c r="H4" s="39"/>
      <c r="I4" s="39"/>
      <c r="J4" s="40"/>
    </row>
    <row r="5" spans="2:10" x14ac:dyDescent="0.25">
      <c r="B5" s="18"/>
      <c r="C5" s="19"/>
      <c r="D5" s="19"/>
      <c r="E5" s="19"/>
      <c r="F5" s="19"/>
      <c r="G5" s="19"/>
      <c r="H5" s="19"/>
      <c r="I5" s="19"/>
      <c r="J5" s="20"/>
    </row>
    <row r="6" spans="2:10" ht="84" customHeight="1" x14ac:dyDescent="0.25">
      <c r="B6" s="41" t="s">
        <v>90</v>
      </c>
      <c r="C6" s="42"/>
      <c r="D6" s="42"/>
      <c r="E6" s="42"/>
      <c r="F6" s="42"/>
      <c r="G6" s="42"/>
      <c r="H6" s="42"/>
      <c r="I6" s="42"/>
      <c r="J6" s="43"/>
    </row>
    <row r="8" spans="2:10" x14ac:dyDescent="0.25">
      <c r="B8" s="44" t="s">
        <v>50</v>
      </c>
      <c r="C8" s="45"/>
      <c r="D8" s="45"/>
      <c r="E8" s="45"/>
      <c r="F8" s="45"/>
      <c r="G8" s="46"/>
      <c r="H8" s="30"/>
      <c r="I8" s="5" t="str">
        <f>IF(H8=Antwoorden!L3,Antwoorden!A14,Antwoorden!A13)</f>
        <v>Onjuist</v>
      </c>
    </row>
    <row r="10" spans="2:10" x14ac:dyDescent="0.25">
      <c r="B10" s="44" t="s">
        <v>62</v>
      </c>
      <c r="C10" s="45"/>
      <c r="D10" s="45"/>
      <c r="E10" s="45"/>
      <c r="F10" s="45"/>
      <c r="G10" s="45"/>
      <c r="H10" s="45"/>
      <c r="I10" s="45"/>
      <c r="J10" s="46"/>
    </row>
    <row r="12" spans="2:10" ht="15.75" thickBot="1" x14ac:dyDescent="0.3">
      <c r="B12" s="6" t="s">
        <v>9</v>
      </c>
      <c r="C12" s="7"/>
      <c r="D12" s="34" t="s">
        <v>49</v>
      </c>
      <c r="E12" s="34"/>
      <c r="F12" s="7"/>
      <c r="G12" s="8" t="s">
        <v>10</v>
      </c>
    </row>
    <row r="13" spans="2:10" x14ac:dyDescent="0.25">
      <c r="B13" s="3" t="s">
        <v>12</v>
      </c>
      <c r="D13" s="12"/>
      <c r="E13" s="3" t="s">
        <v>22</v>
      </c>
      <c r="G13" s="28" t="str">
        <f>IF('Vraag 2'!$B$4=Antwoorden!$A$3,'Vraag 2'!G13,"")</f>
        <v/>
      </c>
    </row>
    <row r="14" spans="2:10" x14ac:dyDescent="0.25">
      <c r="B14" t="s">
        <v>20</v>
      </c>
      <c r="D14" s="27" t="str">
        <f>IF('Vraag 2'!$B$4=Antwoorden!$A$3,'Vraag 2'!D14,"")</f>
        <v/>
      </c>
      <c r="G14" s="22"/>
    </row>
    <row r="15" spans="2:10" x14ac:dyDescent="0.25">
      <c r="B15" t="s">
        <v>21</v>
      </c>
      <c r="D15" s="27" t="str">
        <f>IF('Vraag 2'!$B$4=Antwoorden!$A$3,'Vraag 2'!D15,"")</f>
        <v/>
      </c>
      <c r="E15" s="3" t="s">
        <v>23</v>
      </c>
      <c r="G15" s="22"/>
    </row>
    <row r="16" spans="2:10" x14ac:dyDescent="0.25">
      <c r="D16" s="13"/>
      <c r="E16" t="s">
        <v>27</v>
      </c>
      <c r="G16" s="28" t="str">
        <f>IF('Vraag 2'!$B$4=Antwoorden!$A$3,'Vraag 2'!G16,"")</f>
        <v/>
      </c>
    </row>
    <row r="17" spans="2:7" x14ac:dyDescent="0.25">
      <c r="D17" s="13"/>
      <c r="E17" t="s">
        <v>28</v>
      </c>
      <c r="G17" s="28" t="str">
        <f>IF('Vraag 2'!$B$4=Antwoorden!$A$3,'Vraag 2'!G17,"")</f>
        <v/>
      </c>
    </row>
    <row r="18" spans="2:7" x14ac:dyDescent="0.25">
      <c r="B18" s="3" t="s">
        <v>13</v>
      </c>
      <c r="D18" s="13"/>
      <c r="G18" s="22"/>
    </row>
    <row r="19" spans="2:7" x14ac:dyDescent="0.25">
      <c r="B19" t="s">
        <v>18</v>
      </c>
      <c r="D19" s="27" t="str">
        <f>IF('Vraag 2'!$B$4=Antwoorden!$A$3,'Vraag 2'!D19,"")</f>
        <v/>
      </c>
      <c r="G19" s="22"/>
    </row>
    <row r="20" spans="2:7" x14ac:dyDescent="0.25">
      <c r="B20" t="s">
        <v>19</v>
      </c>
      <c r="D20" s="27" t="str">
        <f>IF('Vraag 2'!$B$4=Antwoorden!$A$3,'Vraag 2'!D20,"")</f>
        <v/>
      </c>
      <c r="E20" s="3" t="s">
        <v>24</v>
      </c>
      <c r="G20" s="22"/>
    </row>
    <row r="21" spans="2:7" x14ac:dyDescent="0.25">
      <c r="D21" s="13"/>
      <c r="E21" t="s">
        <v>25</v>
      </c>
      <c r="G21" s="28" t="str">
        <f>IF('Vraag 2'!$B$4=Antwoorden!$A$3,'Vraag 2'!G21,"")</f>
        <v/>
      </c>
    </row>
    <row r="22" spans="2:7" x14ac:dyDescent="0.25">
      <c r="D22" s="13"/>
      <c r="G22" s="23"/>
    </row>
    <row r="23" spans="2:7" x14ac:dyDescent="0.25">
      <c r="B23" s="3" t="s">
        <v>14</v>
      </c>
      <c r="D23" s="13"/>
      <c r="G23" s="23"/>
    </row>
    <row r="24" spans="2:7" x14ac:dyDescent="0.25">
      <c r="B24" t="s">
        <v>16</v>
      </c>
      <c r="D24" s="27" t="str">
        <f>IF('Vraag 2'!$B$4=Antwoorden!$A$3,'Vraag 2'!D24,"")</f>
        <v/>
      </c>
      <c r="G24" s="23"/>
    </row>
    <row r="25" spans="2:7" x14ac:dyDescent="0.25">
      <c r="B25" s="10" t="s">
        <v>17</v>
      </c>
      <c r="C25" s="10"/>
      <c r="D25" s="27" t="str">
        <f>IF('Vraag 2'!$B$4=Antwoorden!$A$3,'Vraag 2'!D25,"")</f>
        <v/>
      </c>
      <c r="E25" s="10"/>
      <c r="F25" s="10"/>
      <c r="G25" s="10"/>
    </row>
    <row r="26" spans="2:7" ht="15.75" thickBot="1" x14ac:dyDescent="0.3">
      <c r="B26" s="3" t="s">
        <v>15</v>
      </c>
      <c r="D26" s="21">
        <f>SUM(D13:D25)</f>
        <v>0</v>
      </c>
      <c r="E26" s="3" t="s">
        <v>15</v>
      </c>
      <c r="G26" s="24">
        <f>SUM(G13:G25)</f>
        <v>0</v>
      </c>
    </row>
    <row r="27" spans="2:7" ht="15.75" thickTop="1" x14ac:dyDescent="0.25"/>
  </sheetData>
  <sheetProtection algorithmName="SHA-512" hashValue="/CUvL7cNlarRTCko325MHDlRgOsZ4Oda43cNYxfO9mwXtY9ziwLq9Bh3Uji9y1VxrvprlIAJ4uKB2Nimcjo3oA==" saltValue="xBmOH0+TIeoT8FIMxHS/YQ==" spinCount="100000" sheet="1" objects="1" scenarios="1"/>
  <mergeCells count="7">
    <mergeCell ref="D12:E12"/>
    <mergeCell ref="B2:J2"/>
    <mergeCell ref="B3:J3"/>
    <mergeCell ref="B4:J4"/>
    <mergeCell ref="B6:J6"/>
    <mergeCell ref="B8:G8"/>
    <mergeCell ref="B10:J10"/>
  </mergeCells>
  <conditionalFormatting sqref="B3">
    <cfRule type="cellIs" dxfId="40" priority="7" operator="equal">
      <formula>"Zorg dat de vorige vraag af is."</formula>
    </cfRule>
  </conditionalFormatting>
  <conditionalFormatting sqref="D26">
    <cfRule type="cellIs" dxfId="39" priority="2" operator="notEqual">
      <formula>$G$26</formula>
    </cfRule>
  </conditionalFormatting>
  <conditionalFormatting sqref="G26">
    <cfRule type="cellIs" dxfId="38" priority="1" operator="notEqual">
      <formula>$D$26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A18B1B96-82FA-4798-B9D6-ECAAE4CBEAAE}">
            <xm:f>Antwoorden!$A$14</xm:f>
            <x14:dxf>
              <font>
                <color rgb="FF258812"/>
              </font>
            </x14:dxf>
          </x14:cfRule>
          <x14:cfRule type="cellIs" priority="6" operator="equal" id="{ACE69A0F-DC05-43D9-B79A-6EC927C69D94}">
            <xm:f>Antwoorden!$A$13</xm:f>
            <x14:dxf>
              <font>
                <color rgb="FF9C0006"/>
              </font>
            </x14:dxf>
          </x14:cfRule>
          <xm:sqref>I8</xm:sqref>
        </x14:conditionalFormatting>
        <x14:conditionalFormatting xmlns:xm="http://schemas.microsoft.com/office/excel/2006/main">
          <x14:cfRule type="cellIs" priority="3" operator="equal" id="{23157F3F-3BA6-46E2-8FF3-8C487D738FDA}">
            <xm:f>Antwoorden!$A$3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4" operator="equal" id="{0BDD8A04-278B-4A9F-ADDE-0AFD90FC490A}">
            <xm:f>Antwoorden!$A$2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FC764-21C2-40A9-BD53-3BC5C66BE3D0}">
  <dimension ref="B2:J25"/>
  <sheetViews>
    <sheetView showGridLines="0" showRowColHeaders="0" workbookViewId="0">
      <selection activeCell="I18" sqref="I18"/>
    </sheetView>
  </sheetViews>
  <sheetFormatPr defaultColWidth="12.7109375" defaultRowHeight="15" x14ac:dyDescent="0.25"/>
  <cols>
    <col min="1" max="1" width="3.7109375" customWidth="1"/>
  </cols>
  <sheetData>
    <row r="2" spans="2:10" ht="21" x14ac:dyDescent="0.35">
      <c r="B2" s="35" t="s">
        <v>53</v>
      </c>
      <c r="C2" s="36"/>
      <c r="D2" s="36"/>
      <c r="E2" s="36"/>
      <c r="F2" s="36"/>
      <c r="G2" s="36"/>
      <c r="H2" s="36"/>
      <c r="I2" s="36"/>
      <c r="J2" s="37"/>
    </row>
    <row r="3" spans="2:10" x14ac:dyDescent="0.25">
      <c r="B3" s="47" t="str">
        <f>IF('Vraag 3'!B4=Antwoorden!A3,"",Antwoorden!A4)</f>
        <v>Zorg dat de vorige vraag af is.</v>
      </c>
      <c r="C3" s="48"/>
      <c r="D3" s="48"/>
      <c r="E3" s="48"/>
      <c r="F3" s="48"/>
      <c r="G3" s="48"/>
      <c r="H3" s="48"/>
      <c r="I3" s="48"/>
      <c r="J3" s="49"/>
    </row>
    <row r="4" spans="2:10" x14ac:dyDescent="0.25">
      <c r="B4" s="38" t="str">
        <f>IF(Antwoorden!P2=10,Antwoorden!A3,Antwoorden!A2)</f>
        <v>Sommige antwoorden zijn nog fout.</v>
      </c>
      <c r="C4" s="39"/>
      <c r="D4" s="39"/>
      <c r="E4" s="39"/>
      <c r="F4" s="39"/>
      <c r="G4" s="39"/>
      <c r="H4" s="39"/>
      <c r="I4" s="39"/>
      <c r="J4" s="40"/>
    </row>
    <row r="5" spans="2:10" x14ac:dyDescent="0.25">
      <c r="B5" s="18"/>
      <c r="C5" s="19"/>
      <c r="D5" s="19"/>
      <c r="E5" s="19"/>
      <c r="F5" s="19"/>
      <c r="G5" s="19"/>
      <c r="H5" s="19"/>
      <c r="I5" s="19"/>
      <c r="J5" s="20"/>
    </row>
    <row r="6" spans="2:10" ht="69" customHeight="1" x14ac:dyDescent="0.25">
      <c r="B6" s="41" t="s">
        <v>64</v>
      </c>
      <c r="C6" s="42"/>
      <c r="D6" s="42"/>
      <c r="E6" s="42"/>
      <c r="F6" s="42"/>
      <c r="G6" s="42"/>
      <c r="H6" s="42"/>
      <c r="I6" s="42"/>
      <c r="J6" s="43"/>
    </row>
    <row r="8" spans="2:10" x14ac:dyDescent="0.25">
      <c r="B8" s="44" t="s">
        <v>63</v>
      </c>
      <c r="C8" s="45"/>
      <c r="D8" s="45"/>
      <c r="E8" s="45"/>
      <c r="F8" s="45"/>
      <c r="G8" s="45"/>
      <c r="H8" s="45"/>
      <c r="I8" s="45"/>
      <c r="J8" s="46"/>
    </row>
    <row r="10" spans="2:10" ht="15.75" thickBot="1" x14ac:dyDescent="0.3">
      <c r="B10" s="6" t="s">
        <v>9</v>
      </c>
      <c r="C10" s="7"/>
      <c r="D10" s="34" t="s">
        <v>54</v>
      </c>
      <c r="E10" s="34"/>
      <c r="F10" s="7"/>
      <c r="G10" s="8" t="s">
        <v>10</v>
      </c>
    </row>
    <row r="11" spans="2:10" x14ac:dyDescent="0.25">
      <c r="B11" s="3" t="s">
        <v>12</v>
      </c>
      <c r="D11" s="12"/>
      <c r="E11" s="3" t="s">
        <v>22</v>
      </c>
      <c r="G11" s="28" t="str">
        <f>IF('Vraag 3'!$B$4=Antwoorden!$A$3,'Vraag 3'!G13,"")</f>
        <v/>
      </c>
    </row>
    <row r="12" spans="2:10" x14ac:dyDescent="0.25">
      <c r="B12" t="s">
        <v>20</v>
      </c>
      <c r="D12" s="27" t="str">
        <f>IF('Vraag 3'!$B$4=Antwoorden!$A$3,'Vraag 3'!D14,"")</f>
        <v/>
      </c>
      <c r="G12" s="22"/>
    </row>
    <row r="13" spans="2:10" x14ac:dyDescent="0.25">
      <c r="B13" t="s">
        <v>21</v>
      </c>
      <c r="D13" s="27" t="str">
        <f>IF('Vraag 3'!$B$4=Antwoorden!$A$3,'Vraag 3'!D15,"")</f>
        <v/>
      </c>
      <c r="E13" s="3" t="s">
        <v>23</v>
      </c>
      <c r="G13" s="22"/>
    </row>
    <row r="14" spans="2:10" x14ac:dyDescent="0.25">
      <c r="D14" s="13"/>
      <c r="E14" t="s">
        <v>27</v>
      </c>
      <c r="G14" s="28" t="str">
        <f>IF('Vraag 3'!$B$4=Antwoorden!$A$3,'Vraag 3'!G16,"")</f>
        <v/>
      </c>
    </row>
    <row r="15" spans="2:10" x14ac:dyDescent="0.25">
      <c r="D15" s="13"/>
      <c r="E15" t="s">
        <v>28</v>
      </c>
      <c r="G15" s="28" t="str">
        <f>IF('Vraag 3'!$B$4=Antwoorden!$A$3,'Vraag 3'!G17,"")</f>
        <v/>
      </c>
    </row>
    <row r="16" spans="2:10" x14ac:dyDescent="0.25">
      <c r="B16" s="3" t="s">
        <v>13</v>
      </c>
      <c r="D16" s="13"/>
      <c r="G16" s="22"/>
    </row>
    <row r="17" spans="2:7" x14ac:dyDescent="0.25">
      <c r="B17" t="s">
        <v>18</v>
      </c>
      <c r="D17" s="27" t="str">
        <f>IF('Vraag 3'!$B$4=Antwoorden!$A$3,'Vraag 3'!D19,"")</f>
        <v/>
      </c>
      <c r="G17" s="22"/>
    </row>
    <row r="18" spans="2:7" x14ac:dyDescent="0.25">
      <c r="B18" t="s">
        <v>19</v>
      </c>
      <c r="D18" s="27" t="str">
        <f>IF('Vraag 3'!$B$4=Antwoorden!$A$3,'Vraag 3'!D20,"")</f>
        <v/>
      </c>
      <c r="E18" s="3" t="s">
        <v>24</v>
      </c>
      <c r="G18" s="22"/>
    </row>
    <row r="19" spans="2:7" x14ac:dyDescent="0.25">
      <c r="D19" s="13"/>
      <c r="E19" t="s">
        <v>25</v>
      </c>
      <c r="G19" s="28" t="str">
        <f>IF('Vraag 3'!$B$4=Antwoorden!$A$3,'Vraag 3'!G21,"")</f>
        <v/>
      </c>
    </row>
    <row r="20" spans="2:7" x14ac:dyDescent="0.25">
      <c r="D20" s="13"/>
      <c r="G20" s="23"/>
    </row>
    <row r="21" spans="2:7" x14ac:dyDescent="0.25">
      <c r="B21" s="3" t="s">
        <v>14</v>
      </c>
      <c r="D21" s="13"/>
      <c r="G21" s="23"/>
    </row>
    <row r="22" spans="2:7" x14ac:dyDescent="0.25">
      <c r="B22" t="s">
        <v>16</v>
      </c>
      <c r="D22" s="27" t="str">
        <f>IF('Vraag 3'!$B$4=Antwoorden!$A$3,'Vraag 3'!D24,"")</f>
        <v/>
      </c>
      <c r="G22" s="23"/>
    </row>
    <row r="23" spans="2:7" x14ac:dyDescent="0.25">
      <c r="B23" s="10" t="s">
        <v>17</v>
      </c>
      <c r="C23" s="10"/>
      <c r="D23" s="27" t="str">
        <f>IF('Vraag 3'!$B$4=Antwoorden!$A$3,'Vraag 3'!D25,"")</f>
        <v/>
      </c>
      <c r="E23" s="10"/>
      <c r="F23" s="10"/>
      <c r="G23" s="10"/>
    </row>
    <row r="24" spans="2:7" ht="15.75" thickBot="1" x14ac:dyDescent="0.3">
      <c r="B24" s="3" t="s">
        <v>15</v>
      </c>
      <c r="D24" s="21">
        <f>SUM(D11:D23)</f>
        <v>0</v>
      </c>
      <c r="E24" s="3" t="s">
        <v>15</v>
      </c>
      <c r="G24" s="24">
        <f>SUM(G11:G23)</f>
        <v>0</v>
      </c>
    </row>
    <row r="25" spans="2:7" ht="15.75" thickTop="1" x14ac:dyDescent="0.25"/>
  </sheetData>
  <sheetProtection algorithmName="SHA-512" hashValue="A8IvvlAxAmSb5um5tFObKwpBoc/sWCL1YqyB876HTsRxgCNUGuajZN70hxe5Z+4l8W23SkvAgUGQAmNgcxpMyA==" saltValue="nVIZzfkPgoytavymIjo63g==" spinCount="100000" sheet="1" objects="1" scenarios="1"/>
  <mergeCells count="6">
    <mergeCell ref="D10:E10"/>
    <mergeCell ref="B2:J2"/>
    <mergeCell ref="B3:J3"/>
    <mergeCell ref="B4:J4"/>
    <mergeCell ref="B6:J6"/>
    <mergeCell ref="B8:J8"/>
  </mergeCells>
  <conditionalFormatting sqref="B3">
    <cfRule type="cellIs" dxfId="33" priority="7" operator="equal">
      <formula>"Zorg dat de vorige vraag af is."</formula>
    </cfRule>
  </conditionalFormatting>
  <conditionalFormatting sqref="D24">
    <cfRule type="cellIs" dxfId="32" priority="2" operator="notEqual">
      <formula>$G$24</formula>
    </cfRule>
  </conditionalFormatting>
  <conditionalFormatting sqref="G24">
    <cfRule type="cellIs" dxfId="31" priority="1" operator="notEqual">
      <formula>$D$24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equal" id="{4C57FCB8-D345-4C68-A7A0-F1E420C1C419}">
            <xm:f>Antwoorden!$A$3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4" operator="equal" id="{A259309A-952B-4B04-9E8F-76B35E3EA188}">
            <xm:f>Antwoorden!$A$2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40ED2-B7C0-43BB-86B9-2F1D895B9A2F}">
  <dimension ref="B2:J27"/>
  <sheetViews>
    <sheetView showGridLines="0" showRowColHeaders="0" workbookViewId="0">
      <selection activeCell="I18" sqref="I18"/>
    </sheetView>
  </sheetViews>
  <sheetFormatPr defaultColWidth="12.7109375" defaultRowHeight="15" x14ac:dyDescent="0.25"/>
  <cols>
    <col min="1" max="1" width="3.7109375" customWidth="1"/>
  </cols>
  <sheetData>
    <row r="2" spans="2:10" ht="21" x14ac:dyDescent="0.35">
      <c r="B2" s="35" t="s">
        <v>56</v>
      </c>
      <c r="C2" s="36"/>
      <c r="D2" s="36"/>
      <c r="E2" s="36"/>
      <c r="F2" s="36"/>
      <c r="G2" s="36"/>
      <c r="H2" s="36"/>
      <c r="I2" s="36"/>
      <c r="J2" s="37"/>
    </row>
    <row r="3" spans="2:10" x14ac:dyDescent="0.25">
      <c r="B3" s="47" t="str">
        <f>IF('Vraag 4'!B4=Antwoorden!A3,"",Antwoorden!A4)</f>
        <v>Zorg dat de vorige vraag af is.</v>
      </c>
      <c r="C3" s="48"/>
      <c r="D3" s="48"/>
      <c r="E3" s="48"/>
      <c r="F3" s="48"/>
      <c r="G3" s="48"/>
      <c r="H3" s="48"/>
      <c r="I3" s="48"/>
      <c r="J3" s="49"/>
    </row>
    <row r="4" spans="2:10" x14ac:dyDescent="0.25">
      <c r="B4" s="38" t="str">
        <f>IF(Antwoorden!S2=11,Antwoorden!A3,Antwoorden!A2)</f>
        <v>Sommige antwoorden zijn nog fout.</v>
      </c>
      <c r="C4" s="39"/>
      <c r="D4" s="39"/>
      <c r="E4" s="39"/>
      <c r="F4" s="39"/>
      <c r="G4" s="39"/>
      <c r="H4" s="39"/>
      <c r="I4" s="39"/>
      <c r="J4" s="40"/>
    </row>
    <row r="5" spans="2:10" x14ac:dyDescent="0.25">
      <c r="B5" s="18"/>
      <c r="C5" s="19"/>
      <c r="D5" s="19"/>
      <c r="E5" s="19"/>
      <c r="F5" s="19"/>
      <c r="G5" s="19"/>
      <c r="H5" s="19"/>
      <c r="I5" s="19"/>
      <c r="J5" s="20"/>
    </row>
    <row r="6" spans="2:10" ht="90" customHeight="1" x14ac:dyDescent="0.25">
      <c r="B6" s="41" t="s">
        <v>69</v>
      </c>
      <c r="C6" s="42"/>
      <c r="D6" s="42"/>
      <c r="E6" s="42"/>
      <c r="F6" s="42"/>
      <c r="G6" s="42"/>
      <c r="H6" s="42"/>
      <c r="I6" s="42"/>
      <c r="J6" s="43"/>
    </row>
    <row r="8" spans="2:10" x14ac:dyDescent="0.25">
      <c r="B8" s="50" t="s">
        <v>57</v>
      </c>
      <c r="C8" s="50"/>
      <c r="D8" s="50"/>
      <c r="E8" s="50"/>
      <c r="F8" s="50"/>
      <c r="G8" s="50"/>
      <c r="H8" s="26"/>
      <c r="I8" s="5" t="str">
        <f>IF(H8=Antwoorden!R3,Antwoorden!A14,Antwoorden!A13)</f>
        <v>Onjuist</v>
      </c>
    </row>
    <row r="10" spans="2:10" x14ac:dyDescent="0.25">
      <c r="B10" s="44" t="s">
        <v>87</v>
      </c>
      <c r="C10" s="45"/>
      <c r="D10" s="45"/>
      <c r="E10" s="45"/>
      <c r="F10" s="45"/>
      <c r="G10" s="45"/>
      <c r="H10" s="45"/>
      <c r="I10" s="45"/>
      <c r="J10" s="46"/>
    </row>
    <row r="12" spans="2:10" ht="15.75" thickBot="1" x14ac:dyDescent="0.3">
      <c r="B12" s="6" t="s">
        <v>9</v>
      </c>
      <c r="C12" s="7"/>
      <c r="D12" s="34" t="s">
        <v>70</v>
      </c>
      <c r="E12" s="34"/>
      <c r="F12" s="7"/>
      <c r="G12" s="8" t="s">
        <v>10</v>
      </c>
    </row>
    <row r="13" spans="2:10" x14ac:dyDescent="0.25">
      <c r="B13" s="3" t="s">
        <v>12</v>
      </c>
      <c r="D13" s="12"/>
      <c r="E13" s="3" t="s">
        <v>22</v>
      </c>
      <c r="G13" s="29" t="str">
        <f>IF('Vraag 4'!$B$4=Antwoorden!$A$3,'Vraag 4'!G11,"")</f>
        <v/>
      </c>
    </row>
    <row r="14" spans="2:10" x14ac:dyDescent="0.25">
      <c r="B14" t="s">
        <v>20</v>
      </c>
      <c r="D14" s="27" t="str">
        <f>IF('Vraag 4'!$B$4=Antwoorden!$A$3,'Vraag 4'!D12,"")</f>
        <v/>
      </c>
      <c r="G14" s="22"/>
    </row>
    <row r="15" spans="2:10" x14ac:dyDescent="0.25">
      <c r="B15" t="s">
        <v>21</v>
      </c>
      <c r="D15" s="27" t="str">
        <f>IF('Vraag 4'!$B$4=Antwoorden!$A$3,'Vraag 4'!D13,"")</f>
        <v/>
      </c>
      <c r="E15" s="3" t="s">
        <v>23</v>
      </c>
      <c r="G15" s="22"/>
    </row>
    <row r="16" spans="2:10" x14ac:dyDescent="0.25">
      <c r="B16" t="str">
        <f>IF(I8=Antwoorden!A14,"Personenbus","")</f>
        <v/>
      </c>
      <c r="D16" s="31"/>
      <c r="E16" t="s">
        <v>27</v>
      </c>
      <c r="G16" s="28" t="str">
        <f>IF('Vraag 4'!$B$4=Antwoorden!$A$3,'Vraag 4'!G14,"")</f>
        <v/>
      </c>
    </row>
    <row r="17" spans="2:7" x14ac:dyDescent="0.25">
      <c r="D17" s="13"/>
      <c r="E17" t="s">
        <v>28</v>
      </c>
      <c r="G17" s="28" t="str">
        <f>IF('Vraag 4'!$B$4=Antwoorden!$A$3,'Vraag 4'!G15,"")</f>
        <v/>
      </c>
    </row>
    <row r="18" spans="2:7" x14ac:dyDescent="0.25">
      <c r="B18" s="3" t="s">
        <v>13</v>
      </c>
      <c r="D18" s="13"/>
      <c r="G18" s="22"/>
    </row>
    <row r="19" spans="2:7" x14ac:dyDescent="0.25">
      <c r="B19" t="s">
        <v>18</v>
      </c>
      <c r="D19" s="27" t="str">
        <f>IF('Vraag 4'!$B$4=Antwoorden!$A$3,'Vraag 4'!D17,"")</f>
        <v/>
      </c>
      <c r="G19" s="22"/>
    </row>
    <row r="20" spans="2:7" x14ac:dyDescent="0.25">
      <c r="B20" t="s">
        <v>19</v>
      </c>
      <c r="D20" s="27" t="str">
        <f>IF('Vraag 4'!$B$4=Antwoorden!$A$3,'Vraag 4'!D18,"")</f>
        <v/>
      </c>
      <c r="E20" s="3" t="s">
        <v>24</v>
      </c>
      <c r="G20" s="22"/>
    </row>
    <row r="21" spans="2:7" x14ac:dyDescent="0.25">
      <c r="D21" s="13"/>
      <c r="E21" t="s">
        <v>25</v>
      </c>
      <c r="G21" s="28" t="str">
        <f>IF('Vraag 4'!$B$4=Antwoorden!$A$3,'Vraag 4'!G19,"")</f>
        <v/>
      </c>
    </row>
    <row r="22" spans="2:7" x14ac:dyDescent="0.25">
      <c r="D22" s="13"/>
      <c r="G22" s="23"/>
    </row>
    <row r="23" spans="2:7" x14ac:dyDescent="0.25">
      <c r="B23" s="3" t="s">
        <v>14</v>
      </c>
      <c r="D23" s="13"/>
      <c r="G23" s="23"/>
    </row>
    <row r="24" spans="2:7" x14ac:dyDescent="0.25">
      <c r="B24" t="s">
        <v>16</v>
      </c>
      <c r="D24" s="27" t="str">
        <f>IF('Vraag 4'!$B$4=Antwoorden!$A$3,'Vraag 4'!D22,"")</f>
        <v/>
      </c>
      <c r="G24" s="23"/>
    </row>
    <row r="25" spans="2:7" x14ac:dyDescent="0.25">
      <c r="B25" s="10" t="s">
        <v>17</v>
      </c>
      <c r="C25" s="10"/>
      <c r="D25" s="27" t="str">
        <f>IF('Vraag 4'!$B$4=Antwoorden!$A$3,'Vraag 4'!D23,"")</f>
        <v/>
      </c>
      <c r="E25" s="10"/>
      <c r="F25" s="10"/>
      <c r="G25" s="10"/>
    </row>
    <row r="26" spans="2:7" ht="15.75" thickBot="1" x14ac:dyDescent="0.3">
      <c r="B26" s="3" t="s">
        <v>15</v>
      </c>
      <c r="D26" s="21">
        <f>SUM(D13:D25)</f>
        <v>0</v>
      </c>
      <c r="E26" s="3" t="s">
        <v>15</v>
      </c>
      <c r="G26" s="24">
        <f>SUM(G13:G25)</f>
        <v>0</v>
      </c>
    </row>
    <row r="27" spans="2:7" ht="15.75" thickTop="1" x14ac:dyDescent="0.25"/>
  </sheetData>
  <sheetProtection algorithmName="SHA-512" hashValue="s8RKAizCyjejC2QZ2FBBzfWx1YuxBbd/ynqFUQzX7KewPUPlrrUka8+zzWwKOMg7/vYDTDhf15HXjooE2I4XMw==" saltValue="eGeLyk4EC+XdU6Mrman6lw==" spinCount="100000" sheet="1" objects="1" scenarios="1"/>
  <mergeCells count="7">
    <mergeCell ref="D12:E12"/>
    <mergeCell ref="B8:G8"/>
    <mergeCell ref="B2:J2"/>
    <mergeCell ref="B3:J3"/>
    <mergeCell ref="B4:J4"/>
    <mergeCell ref="B6:J6"/>
    <mergeCell ref="B10:J10"/>
  </mergeCells>
  <conditionalFormatting sqref="B3">
    <cfRule type="cellIs" dxfId="28" priority="8" operator="equal">
      <formula>"Zorg dat de vorige vraag af is."</formula>
    </cfRule>
  </conditionalFormatting>
  <conditionalFormatting sqref="D16">
    <cfRule type="expression" dxfId="27" priority="3">
      <formula>$B$16="Personenbus"</formula>
    </cfRule>
  </conditionalFormatting>
  <conditionalFormatting sqref="D26">
    <cfRule type="cellIs" dxfId="26" priority="2" operator="notEqual">
      <formula>$G$26</formula>
    </cfRule>
  </conditionalFormatting>
  <conditionalFormatting sqref="G26">
    <cfRule type="cellIs" dxfId="25" priority="1" operator="notEqual">
      <formula>$D$26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84FEAC13-30EF-4831-8B87-CC5A17780727}">
            <xm:f>Antwoorden!$A$3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7" operator="equal" id="{7B0BD841-64E8-47C3-8CC1-1D6585349379}">
            <xm:f>Antwoorden!$A$2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B4</xm:sqref>
        </x14:conditionalFormatting>
        <x14:conditionalFormatting xmlns:xm="http://schemas.microsoft.com/office/excel/2006/main">
          <x14:cfRule type="cellIs" priority="4" operator="equal" id="{0DE9625B-48C8-4E54-8C1A-A0E06868E991}">
            <xm:f>Antwoorden!$A$14</xm:f>
            <x14:dxf>
              <font>
                <color rgb="FF258812"/>
              </font>
            </x14:dxf>
          </x14:cfRule>
          <x14:cfRule type="cellIs" priority="5" operator="equal" id="{98B181F0-C526-44B0-8499-42BECD5BD1E1}">
            <xm:f>Antwoorden!$A$13</xm:f>
            <x14:dxf>
              <font>
                <color rgb="FF9C0006"/>
              </font>
            </x14:dxf>
          </x14:cfRule>
          <xm:sqref>I8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D3A7E12-E20D-4D96-A614-7D70A4A3EEB7}">
          <x14:formula1>
            <xm:f>Antwoorden!$A$17:$A$22</xm:f>
          </x14:formula1>
          <xm:sqref>H8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8F911-ADA2-4531-9BA2-BA8AAD7E5C82}">
  <dimension ref="B2:J25"/>
  <sheetViews>
    <sheetView showGridLines="0" showRowColHeaders="0" workbookViewId="0">
      <selection activeCell="H13" sqref="H13"/>
    </sheetView>
  </sheetViews>
  <sheetFormatPr defaultColWidth="12.7109375" defaultRowHeight="15" x14ac:dyDescent="0.25"/>
  <cols>
    <col min="1" max="1" width="3.7109375" customWidth="1"/>
  </cols>
  <sheetData>
    <row r="2" spans="2:10" ht="21" x14ac:dyDescent="0.35">
      <c r="B2" s="35" t="s">
        <v>74</v>
      </c>
      <c r="C2" s="36"/>
      <c r="D2" s="36"/>
      <c r="E2" s="36"/>
      <c r="F2" s="36"/>
      <c r="G2" s="36"/>
      <c r="H2" s="36"/>
      <c r="I2" s="36"/>
      <c r="J2" s="37"/>
    </row>
    <row r="3" spans="2:10" x14ac:dyDescent="0.25">
      <c r="B3" s="47" t="str">
        <f>IF('Vraag 5'!B4=Antwoorden!A3,"",Antwoorden!A4)</f>
        <v>Zorg dat de vorige vraag af is.</v>
      </c>
      <c r="C3" s="48"/>
      <c r="D3" s="48"/>
      <c r="E3" s="48"/>
      <c r="F3" s="48"/>
      <c r="G3" s="48"/>
      <c r="H3" s="48"/>
      <c r="I3" s="48"/>
      <c r="J3" s="49"/>
    </row>
    <row r="4" spans="2:10" x14ac:dyDescent="0.25">
      <c r="B4" s="38" t="str">
        <f>IF(Antwoorden!V2=11,Antwoorden!A3,Antwoorden!A2)</f>
        <v>Sommige antwoorden zijn nog fout.</v>
      </c>
      <c r="C4" s="39"/>
      <c r="D4" s="39"/>
      <c r="E4" s="39"/>
      <c r="F4" s="39"/>
      <c r="G4" s="39"/>
      <c r="H4" s="39"/>
      <c r="I4" s="39"/>
      <c r="J4" s="40"/>
    </row>
    <row r="5" spans="2:10" x14ac:dyDescent="0.25">
      <c r="B5" s="18"/>
      <c r="C5" s="19"/>
      <c r="D5" s="19"/>
      <c r="E5" s="19"/>
      <c r="F5" s="19"/>
      <c r="G5" s="19"/>
      <c r="H5" s="19"/>
      <c r="I5" s="19"/>
      <c r="J5" s="20"/>
    </row>
    <row r="6" spans="2:10" ht="132" customHeight="1" x14ac:dyDescent="0.25">
      <c r="B6" s="41" t="s">
        <v>73</v>
      </c>
      <c r="C6" s="42"/>
      <c r="D6" s="42"/>
      <c r="E6" s="42"/>
      <c r="F6" s="42"/>
      <c r="G6" s="42"/>
      <c r="H6" s="42"/>
      <c r="I6" s="42"/>
      <c r="J6" s="43"/>
    </row>
    <row r="8" spans="2:10" x14ac:dyDescent="0.25">
      <c r="B8" s="44" t="s">
        <v>68</v>
      </c>
      <c r="C8" s="45"/>
      <c r="D8" s="45"/>
      <c r="E8" s="45"/>
      <c r="F8" s="45"/>
      <c r="G8" s="45"/>
      <c r="H8" s="45"/>
      <c r="I8" s="45"/>
      <c r="J8" s="46"/>
    </row>
    <row r="10" spans="2:10" ht="15.75" thickBot="1" x14ac:dyDescent="0.3">
      <c r="B10" s="6" t="s">
        <v>9</v>
      </c>
      <c r="C10" s="7"/>
      <c r="D10" s="34" t="s">
        <v>65</v>
      </c>
      <c r="E10" s="34"/>
      <c r="F10" s="7"/>
      <c r="G10" s="8" t="s">
        <v>10</v>
      </c>
    </row>
    <row r="11" spans="2:10" x14ac:dyDescent="0.25">
      <c r="B11" s="3" t="s">
        <v>12</v>
      </c>
      <c r="D11" s="12"/>
      <c r="E11" s="3" t="s">
        <v>22</v>
      </c>
      <c r="G11" s="29" t="str">
        <f>IF('Vraag 5'!$B$4=Antwoorden!$A$3,'Vraag 5'!G13,"")</f>
        <v/>
      </c>
    </row>
    <row r="12" spans="2:10" x14ac:dyDescent="0.25">
      <c r="B12" t="s">
        <v>20</v>
      </c>
      <c r="D12" s="27" t="str">
        <f>IF('Vraag 5'!$B$4=Antwoorden!$A$3,'Vraag 5'!D14,"")</f>
        <v/>
      </c>
      <c r="G12" s="22"/>
    </row>
    <row r="13" spans="2:10" x14ac:dyDescent="0.25">
      <c r="B13" t="s">
        <v>21</v>
      </c>
      <c r="D13" s="27" t="str">
        <f>IF('Vraag 5'!$B$4=Antwoorden!$A$3,'Vraag 5'!D15,"")</f>
        <v/>
      </c>
      <c r="E13" s="3" t="s">
        <v>23</v>
      </c>
      <c r="G13" s="22"/>
    </row>
    <row r="14" spans="2:10" x14ac:dyDescent="0.25">
      <c r="B14" t="s">
        <v>66</v>
      </c>
      <c r="D14" s="27" t="str">
        <f>IF('Vraag 5'!$B$4=Antwoorden!$A$3,'Vraag 5'!D16,"")</f>
        <v/>
      </c>
      <c r="E14" t="s">
        <v>27</v>
      </c>
      <c r="G14" s="28" t="str">
        <f>IF('Vraag 5'!$B$4=Antwoorden!$A$3,'Vraag 5'!G16,"")</f>
        <v/>
      </c>
    </row>
    <row r="15" spans="2:10" x14ac:dyDescent="0.25">
      <c r="D15" s="13"/>
      <c r="E15" t="s">
        <v>28</v>
      </c>
      <c r="G15" s="28" t="str">
        <f>IF('Vraag 5'!$B$4=Antwoorden!$A$3,'Vraag 5'!G17,"")</f>
        <v/>
      </c>
    </row>
    <row r="16" spans="2:10" x14ac:dyDescent="0.25">
      <c r="B16" s="3" t="s">
        <v>13</v>
      </c>
      <c r="D16" s="13"/>
      <c r="G16" s="22"/>
    </row>
    <row r="17" spans="2:7" x14ac:dyDescent="0.25">
      <c r="B17" t="s">
        <v>18</v>
      </c>
      <c r="D17" s="27" t="str">
        <f>IF('Vraag 5'!$B$4=Antwoorden!$A$3,'Vraag 5'!D19,"")</f>
        <v/>
      </c>
      <c r="G17" s="22"/>
    </row>
    <row r="18" spans="2:7" x14ac:dyDescent="0.25">
      <c r="B18" t="s">
        <v>19</v>
      </c>
      <c r="D18" s="27" t="str">
        <f>IF('Vraag 5'!$B$4=Antwoorden!$A$3,'Vraag 5'!D20,"")</f>
        <v/>
      </c>
      <c r="E18" s="3" t="s">
        <v>24</v>
      </c>
      <c r="G18" s="22"/>
    </row>
    <row r="19" spans="2:7" x14ac:dyDescent="0.25">
      <c r="D19" s="13"/>
      <c r="E19" t="s">
        <v>25</v>
      </c>
      <c r="G19" s="28" t="str">
        <f>IF('Vraag 5'!$B$4=Antwoorden!$A$3,'Vraag 5'!G21,"")</f>
        <v/>
      </c>
    </row>
    <row r="20" spans="2:7" x14ac:dyDescent="0.25">
      <c r="D20" s="13"/>
      <c r="G20" s="23"/>
    </row>
    <row r="21" spans="2:7" x14ac:dyDescent="0.25">
      <c r="B21" s="3" t="s">
        <v>14</v>
      </c>
      <c r="D21" s="13"/>
      <c r="G21" s="23"/>
    </row>
    <row r="22" spans="2:7" x14ac:dyDescent="0.25">
      <c r="B22" t="s">
        <v>16</v>
      </c>
      <c r="D22" s="27" t="str">
        <f>IF('Vraag 5'!$B$4=Antwoorden!$A$3,'Vraag 5'!D24,"")</f>
        <v/>
      </c>
      <c r="G22" s="23"/>
    </row>
    <row r="23" spans="2:7" x14ac:dyDescent="0.25">
      <c r="B23" s="10" t="s">
        <v>17</v>
      </c>
      <c r="C23" s="10"/>
      <c r="D23" s="27" t="str">
        <f>IF('Vraag 5'!$B$4=Antwoorden!$A$3,'Vraag 5'!D25,"")</f>
        <v/>
      </c>
      <c r="E23" s="10"/>
      <c r="F23" s="10"/>
      <c r="G23" s="10"/>
    </row>
    <row r="24" spans="2:7" ht="15.75" thickBot="1" x14ac:dyDescent="0.3">
      <c r="B24" s="3" t="s">
        <v>15</v>
      </c>
      <c r="D24" s="21">
        <f>SUM(D11:D23)</f>
        <v>0</v>
      </c>
      <c r="E24" s="3" t="s">
        <v>15</v>
      </c>
      <c r="G24" s="24">
        <f>SUM(G11:G23)</f>
        <v>0</v>
      </c>
    </row>
    <row r="25" spans="2:7" ht="15.75" thickTop="1" x14ac:dyDescent="0.25"/>
  </sheetData>
  <sheetProtection algorithmName="SHA-512" hashValue="4KtNN73joawPvzJWkavcn/bQsIaRmBLta9DCrqPCYXtCSi2va/gIcenKRWoqbEqI8LCc1guLZAGAMMxDV1Dkyw==" saltValue="cyfb2uqUEStPCzQlP+AnuQ==" spinCount="100000" sheet="1" objects="1" scenarios="1"/>
  <mergeCells count="6">
    <mergeCell ref="D10:E10"/>
    <mergeCell ref="B2:J2"/>
    <mergeCell ref="B3:J3"/>
    <mergeCell ref="B4:J4"/>
    <mergeCell ref="B6:J6"/>
    <mergeCell ref="B8:J8"/>
  </mergeCells>
  <conditionalFormatting sqref="B3">
    <cfRule type="cellIs" dxfId="20" priority="8" operator="equal">
      <formula>"Zorg dat de vorige vraag af is."</formula>
    </cfRule>
  </conditionalFormatting>
  <conditionalFormatting sqref="D24">
    <cfRule type="cellIs" dxfId="19" priority="2" operator="notEqual">
      <formula>$G$24</formula>
    </cfRule>
  </conditionalFormatting>
  <conditionalFormatting sqref="G24">
    <cfRule type="cellIs" dxfId="18" priority="1" operator="notEqual">
      <formula>$D$24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B513F2C4-516F-4B81-831D-169CD0C1A549}">
            <xm:f>Antwoorden!$A$3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7" operator="equal" id="{C99CCBDB-CC0D-408E-9897-2A0D59FDDB14}">
            <xm:f>Antwoorden!$A$2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BA7AB-323F-4DC4-91AA-F2064BC2C40C}">
  <dimension ref="B2:J25"/>
  <sheetViews>
    <sheetView showGridLines="0" showRowColHeaders="0" workbookViewId="0">
      <selection activeCell="H12" sqref="H12"/>
    </sheetView>
  </sheetViews>
  <sheetFormatPr defaultColWidth="12.7109375" defaultRowHeight="15" x14ac:dyDescent="0.25"/>
  <cols>
    <col min="1" max="1" width="3.7109375" customWidth="1"/>
  </cols>
  <sheetData>
    <row r="2" spans="2:10" ht="21" x14ac:dyDescent="0.35">
      <c r="B2" s="35" t="s">
        <v>78</v>
      </c>
      <c r="C2" s="36"/>
      <c r="D2" s="36"/>
      <c r="E2" s="36"/>
      <c r="F2" s="36"/>
      <c r="G2" s="36"/>
      <c r="H2" s="36"/>
      <c r="I2" s="36"/>
      <c r="J2" s="37"/>
    </row>
    <row r="3" spans="2:10" x14ac:dyDescent="0.25">
      <c r="B3" s="47" t="str">
        <f>IF('Vraag 5'!B4=Antwoorden!A3,"",Antwoorden!A4)</f>
        <v>Zorg dat de vorige vraag af is.</v>
      </c>
      <c r="C3" s="48"/>
      <c r="D3" s="48"/>
      <c r="E3" s="48"/>
      <c r="F3" s="48"/>
      <c r="G3" s="48"/>
      <c r="H3" s="48"/>
      <c r="I3" s="48"/>
      <c r="J3" s="49"/>
    </row>
    <row r="4" spans="2:10" x14ac:dyDescent="0.25">
      <c r="B4" s="38" t="str">
        <f>IF(Antwoorden!Y2=11,Antwoorden!A3,Antwoorden!A2)</f>
        <v>Sommige antwoorden zijn nog fout.</v>
      </c>
      <c r="C4" s="39"/>
      <c r="D4" s="39"/>
      <c r="E4" s="39"/>
      <c r="F4" s="39"/>
      <c r="G4" s="39"/>
      <c r="H4" s="39"/>
      <c r="I4" s="39"/>
      <c r="J4" s="40"/>
    </row>
    <row r="5" spans="2:10" x14ac:dyDescent="0.25">
      <c r="B5" s="18"/>
      <c r="C5" s="19"/>
      <c r="D5" s="19"/>
      <c r="E5" s="19"/>
      <c r="F5" s="19"/>
      <c r="G5" s="19"/>
      <c r="H5" s="19"/>
      <c r="I5" s="19"/>
      <c r="J5" s="20"/>
    </row>
    <row r="6" spans="2:10" ht="126.75" customHeight="1" x14ac:dyDescent="0.25">
      <c r="B6" s="41" t="s">
        <v>80</v>
      </c>
      <c r="C6" s="42"/>
      <c r="D6" s="42"/>
      <c r="E6" s="42"/>
      <c r="F6" s="42"/>
      <c r="G6" s="42"/>
      <c r="H6" s="42"/>
      <c r="I6" s="42"/>
      <c r="J6" s="43"/>
    </row>
    <row r="8" spans="2:10" x14ac:dyDescent="0.25">
      <c r="B8" s="44" t="s">
        <v>83</v>
      </c>
      <c r="C8" s="45"/>
      <c r="D8" s="45"/>
      <c r="E8" s="45"/>
      <c r="F8" s="45"/>
      <c r="G8" s="45"/>
      <c r="H8" s="45"/>
      <c r="I8" s="45"/>
      <c r="J8" s="46"/>
    </row>
    <row r="10" spans="2:10" ht="15.75" thickBot="1" x14ac:dyDescent="0.3">
      <c r="B10" s="6" t="s">
        <v>9</v>
      </c>
      <c r="C10" s="7"/>
      <c r="D10" s="34" t="s">
        <v>79</v>
      </c>
      <c r="E10" s="34"/>
      <c r="F10" s="7"/>
      <c r="G10" s="8" t="s">
        <v>10</v>
      </c>
    </row>
    <row r="11" spans="2:10" x14ac:dyDescent="0.25">
      <c r="B11" s="3" t="s">
        <v>12</v>
      </c>
      <c r="D11" s="12"/>
      <c r="E11" s="3" t="s">
        <v>22</v>
      </c>
      <c r="G11" s="28" t="str">
        <f>IF('Vraag 6'!$B$4=Antwoorden!$A$3,'Vraag 6'!G11,"")</f>
        <v/>
      </c>
    </row>
    <row r="12" spans="2:10" x14ac:dyDescent="0.25">
      <c r="B12" t="s">
        <v>20</v>
      </c>
      <c r="D12" s="27" t="str">
        <f>IF('Vraag 6'!$B$4=Antwoorden!$A$3,'Vraag 6'!D12,"")</f>
        <v/>
      </c>
      <c r="G12" s="22"/>
    </row>
    <row r="13" spans="2:10" x14ac:dyDescent="0.25">
      <c r="B13" t="s">
        <v>21</v>
      </c>
      <c r="D13" s="27" t="str">
        <f>IF('Vraag 6'!$B$4=Antwoorden!$A$3,'Vraag 6'!D13,"")</f>
        <v/>
      </c>
      <c r="E13" s="3" t="s">
        <v>23</v>
      </c>
      <c r="G13" s="22"/>
    </row>
    <row r="14" spans="2:10" x14ac:dyDescent="0.25">
      <c r="B14" t="s">
        <v>66</v>
      </c>
      <c r="D14" s="27" t="str">
        <f>IF('Vraag 6'!$B$4=Antwoorden!$A$3,'Vraag 6'!D14,"")</f>
        <v/>
      </c>
      <c r="E14" t="s">
        <v>27</v>
      </c>
      <c r="G14" s="28" t="str">
        <f>IF('Vraag 6'!$B$4=Antwoorden!$A$3,'Vraag 6'!G14,"")</f>
        <v/>
      </c>
    </row>
    <row r="15" spans="2:10" x14ac:dyDescent="0.25">
      <c r="D15" s="13"/>
      <c r="E15" t="s">
        <v>28</v>
      </c>
      <c r="G15" s="28" t="str">
        <f>IF('Vraag 6'!$B$4=Antwoorden!$A$3,'Vraag 6'!G15,"")</f>
        <v/>
      </c>
    </row>
    <row r="16" spans="2:10" x14ac:dyDescent="0.25">
      <c r="B16" s="3" t="s">
        <v>13</v>
      </c>
      <c r="D16" s="13"/>
      <c r="G16" s="22"/>
    </row>
    <row r="17" spans="2:7" x14ac:dyDescent="0.25">
      <c r="B17" t="s">
        <v>18</v>
      </c>
      <c r="D17" s="27" t="str">
        <f>IF('Vraag 6'!$B$4=Antwoorden!$A$3,'Vraag 6'!D17,"")</f>
        <v/>
      </c>
      <c r="G17" s="22"/>
    </row>
    <row r="18" spans="2:7" x14ac:dyDescent="0.25">
      <c r="B18" t="s">
        <v>19</v>
      </c>
      <c r="D18" s="27" t="str">
        <f>IF('Vraag 6'!$B$4=Antwoorden!$A$3,'Vraag 6'!D18,"")</f>
        <v/>
      </c>
      <c r="E18" s="3" t="s">
        <v>24</v>
      </c>
      <c r="G18" s="22"/>
    </row>
    <row r="19" spans="2:7" x14ac:dyDescent="0.25">
      <c r="D19" s="13"/>
      <c r="E19" t="s">
        <v>25</v>
      </c>
      <c r="G19" s="28" t="str">
        <f>IF('Vraag 6'!$B$4=Antwoorden!$A$3,'Vraag 6'!G19,"")</f>
        <v/>
      </c>
    </row>
    <row r="20" spans="2:7" x14ac:dyDescent="0.25">
      <c r="D20" s="13"/>
      <c r="G20" s="23"/>
    </row>
    <row r="21" spans="2:7" x14ac:dyDescent="0.25">
      <c r="B21" s="3" t="s">
        <v>14</v>
      </c>
      <c r="D21" s="13"/>
      <c r="G21" s="23"/>
    </row>
    <row r="22" spans="2:7" x14ac:dyDescent="0.25">
      <c r="B22" t="s">
        <v>16</v>
      </c>
      <c r="D22" s="27" t="str">
        <f>IF('Vraag 6'!$B$4=Antwoorden!$A$3,'Vraag 6'!D22,"")</f>
        <v/>
      </c>
      <c r="G22" s="23"/>
    </row>
    <row r="23" spans="2:7" x14ac:dyDescent="0.25">
      <c r="B23" s="10" t="s">
        <v>17</v>
      </c>
      <c r="C23" s="10"/>
      <c r="D23" s="27" t="str">
        <f>IF('Vraag 6'!$B$4=Antwoorden!$A$3,'Vraag 6'!D23,"")</f>
        <v/>
      </c>
      <c r="E23" s="10"/>
      <c r="F23" s="10"/>
      <c r="G23" s="10"/>
    </row>
    <row r="24" spans="2:7" ht="15.75" thickBot="1" x14ac:dyDescent="0.3">
      <c r="B24" s="3" t="s">
        <v>15</v>
      </c>
      <c r="D24" s="21">
        <f>SUM(D11:D23)</f>
        <v>0</v>
      </c>
      <c r="E24" s="3" t="s">
        <v>15</v>
      </c>
      <c r="G24" s="24">
        <f>SUM(G11:G23)</f>
        <v>0</v>
      </c>
    </row>
    <row r="25" spans="2:7" ht="15.75" thickTop="1" x14ac:dyDescent="0.25"/>
  </sheetData>
  <sheetProtection algorithmName="SHA-512" hashValue="vJnfohlePdAyD401IuPvawkaGZmTA4DooXUG0i9ZBJrssQZqlukvyftUK3i0PWzBlkpdFMQtOaC93ve0p6+TxA==" saltValue="DLs1DpaAoWjrfZdC6Qxp9A==" spinCount="100000" sheet="1" objects="1" scenarios="1"/>
  <mergeCells count="6">
    <mergeCell ref="D10:E10"/>
    <mergeCell ref="B2:J2"/>
    <mergeCell ref="B3:J3"/>
    <mergeCell ref="B4:J4"/>
    <mergeCell ref="B6:J6"/>
    <mergeCell ref="B8:J8"/>
  </mergeCells>
  <conditionalFormatting sqref="B3">
    <cfRule type="cellIs" dxfId="15" priority="5" operator="equal">
      <formula>"Zorg dat de vorige vraag af is."</formula>
    </cfRule>
  </conditionalFormatting>
  <conditionalFormatting sqref="D24">
    <cfRule type="cellIs" dxfId="14" priority="2" operator="notEqual">
      <formula>$G$24</formula>
    </cfRule>
  </conditionalFormatting>
  <conditionalFormatting sqref="G24">
    <cfRule type="cellIs" dxfId="13" priority="1" operator="notEqual">
      <formula>$D$24</formula>
    </cfRule>
  </conditionalFormatting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equal" id="{BBCA034F-0604-4816-BBAE-640AD152789F}">
            <xm:f>Antwoorden!$A$3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4" operator="equal" id="{043C7561-FD9A-413A-B890-576DA5B680BB}">
            <xm:f>Antwoorden!$A$2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B4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A797D-97F5-4864-B582-4B1D740B3A5B}">
  <dimension ref="B2:J25"/>
  <sheetViews>
    <sheetView showGridLines="0" showRowColHeaders="0" workbookViewId="0">
      <selection activeCell="H13" sqref="H13"/>
    </sheetView>
  </sheetViews>
  <sheetFormatPr defaultColWidth="12.7109375" defaultRowHeight="15" x14ac:dyDescent="0.25"/>
  <cols>
    <col min="1" max="1" width="3.7109375" customWidth="1"/>
  </cols>
  <sheetData>
    <row r="2" spans="2:10" ht="21" x14ac:dyDescent="0.35">
      <c r="B2" s="35" t="s">
        <v>85</v>
      </c>
      <c r="C2" s="36"/>
      <c r="D2" s="36"/>
      <c r="E2" s="36"/>
      <c r="F2" s="36"/>
      <c r="G2" s="36"/>
      <c r="H2" s="36"/>
      <c r="I2" s="36"/>
      <c r="J2" s="37"/>
    </row>
    <row r="3" spans="2:10" x14ac:dyDescent="0.25">
      <c r="B3" s="47" t="str">
        <f>IF('Vraag 5'!B4=Antwoorden!A3,"",Antwoorden!A4)</f>
        <v>Zorg dat de vorige vraag af is.</v>
      </c>
      <c r="C3" s="48"/>
      <c r="D3" s="48"/>
      <c r="E3" s="48"/>
      <c r="F3" s="48"/>
      <c r="G3" s="48"/>
      <c r="H3" s="48"/>
      <c r="I3" s="48"/>
      <c r="J3" s="49"/>
    </row>
    <row r="4" spans="2:10" x14ac:dyDescent="0.25">
      <c r="B4" s="38" t="str">
        <f>IF(Antwoorden!AB2=11,Antwoorden!A3,Antwoorden!A2)</f>
        <v>Sommige antwoorden zijn nog fout.</v>
      </c>
      <c r="C4" s="39"/>
      <c r="D4" s="39"/>
      <c r="E4" s="39"/>
      <c r="F4" s="39"/>
      <c r="G4" s="39"/>
      <c r="H4" s="39"/>
      <c r="I4" s="39"/>
      <c r="J4" s="40"/>
    </row>
    <row r="5" spans="2:10" x14ac:dyDescent="0.25">
      <c r="B5" s="18"/>
      <c r="C5" s="19"/>
      <c r="D5" s="19"/>
      <c r="E5" s="19"/>
      <c r="F5" s="19"/>
      <c r="G5" s="19"/>
      <c r="H5" s="19"/>
      <c r="I5" s="19"/>
      <c r="J5" s="20"/>
    </row>
    <row r="6" spans="2:10" ht="132" customHeight="1" x14ac:dyDescent="0.25">
      <c r="B6" s="41" t="s">
        <v>91</v>
      </c>
      <c r="C6" s="42"/>
      <c r="D6" s="42"/>
      <c r="E6" s="42"/>
      <c r="F6" s="42"/>
      <c r="G6" s="42"/>
      <c r="H6" s="42"/>
      <c r="I6" s="42"/>
      <c r="J6" s="43"/>
    </row>
    <row r="8" spans="2:10" x14ac:dyDescent="0.25">
      <c r="B8" s="44" t="s">
        <v>84</v>
      </c>
      <c r="C8" s="45"/>
      <c r="D8" s="45"/>
      <c r="E8" s="45"/>
      <c r="F8" s="45"/>
      <c r="G8" s="45"/>
      <c r="H8" s="45"/>
      <c r="I8" s="45"/>
      <c r="J8" s="46"/>
    </row>
    <row r="10" spans="2:10" ht="15.75" thickBot="1" x14ac:dyDescent="0.3">
      <c r="B10" s="6" t="s">
        <v>9</v>
      </c>
      <c r="C10" s="7"/>
      <c r="D10" s="34" t="s">
        <v>86</v>
      </c>
      <c r="E10" s="34"/>
      <c r="F10" s="7"/>
      <c r="G10" s="8" t="s">
        <v>10</v>
      </c>
    </row>
    <row r="11" spans="2:10" x14ac:dyDescent="0.25">
      <c r="B11" s="3" t="s">
        <v>12</v>
      </c>
      <c r="D11" s="12"/>
      <c r="E11" s="3" t="s">
        <v>22</v>
      </c>
      <c r="G11" s="29" t="str">
        <f>IF('Vraag 7'!$B$4=Antwoorden!$A$3,'Vraag 7'!G11,"")</f>
        <v/>
      </c>
    </row>
    <row r="12" spans="2:10" x14ac:dyDescent="0.25">
      <c r="B12" t="s">
        <v>20</v>
      </c>
      <c r="D12" s="27" t="str">
        <f>IF('Vraag 7'!$B$4=Antwoorden!$A$3,'Vraag 7'!D12,"")</f>
        <v/>
      </c>
      <c r="G12" s="22"/>
    </row>
    <row r="13" spans="2:10" x14ac:dyDescent="0.25">
      <c r="B13" t="s">
        <v>21</v>
      </c>
      <c r="D13" s="27" t="str">
        <f>IF('Vraag 7'!$B$4=Antwoorden!$A$3,'Vraag 7'!D13,"")</f>
        <v/>
      </c>
      <c r="E13" s="3" t="s">
        <v>23</v>
      </c>
      <c r="G13" s="22"/>
    </row>
    <row r="14" spans="2:10" x14ac:dyDescent="0.25">
      <c r="B14" t="s">
        <v>66</v>
      </c>
      <c r="D14" s="27" t="str">
        <f>IF('Vraag 7'!$B$4=Antwoorden!$A$3,'Vraag 7'!D14,"")</f>
        <v/>
      </c>
      <c r="E14" t="s">
        <v>27</v>
      </c>
      <c r="G14" s="28" t="str">
        <f>IF('Vraag 7'!$B$4=Antwoorden!$A$3,'Vraag 7'!G14,"")</f>
        <v/>
      </c>
    </row>
    <row r="15" spans="2:10" x14ac:dyDescent="0.25">
      <c r="D15" s="13"/>
      <c r="E15" t="s">
        <v>28</v>
      </c>
      <c r="G15" s="28" t="str">
        <f>IF('Vraag 7'!$B$4=Antwoorden!$A$3,'Vraag 7'!G15,"")</f>
        <v/>
      </c>
    </row>
    <row r="16" spans="2:10" x14ac:dyDescent="0.25">
      <c r="B16" s="3" t="s">
        <v>13</v>
      </c>
      <c r="D16" s="13"/>
      <c r="G16" s="22"/>
    </row>
    <row r="17" spans="2:7" x14ac:dyDescent="0.25">
      <c r="B17" t="s">
        <v>18</v>
      </c>
      <c r="D17" s="27" t="str">
        <f>IF('Vraag 7'!$B$4=Antwoorden!$A$3,'Vraag 7'!D17,"")</f>
        <v/>
      </c>
      <c r="G17" s="22"/>
    </row>
    <row r="18" spans="2:7" x14ac:dyDescent="0.25">
      <c r="B18" t="s">
        <v>19</v>
      </c>
      <c r="D18" s="27" t="str">
        <f>IF('Vraag 7'!$B$4=Antwoorden!$A$3,'Vraag 7'!D18,"")</f>
        <v/>
      </c>
      <c r="E18" s="3" t="s">
        <v>24</v>
      </c>
      <c r="G18" s="22"/>
    </row>
    <row r="19" spans="2:7" x14ac:dyDescent="0.25">
      <c r="D19" s="13"/>
      <c r="E19" t="s">
        <v>25</v>
      </c>
      <c r="G19" s="28" t="str">
        <f>IF('Vraag 7'!$B$4=Antwoorden!$A$3,'Vraag 7'!G19,"")</f>
        <v/>
      </c>
    </row>
    <row r="20" spans="2:7" x14ac:dyDescent="0.25">
      <c r="D20" s="13"/>
      <c r="G20" s="23"/>
    </row>
    <row r="21" spans="2:7" x14ac:dyDescent="0.25">
      <c r="B21" s="3" t="s">
        <v>14</v>
      </c>
      <c r="D21" s="13"/>
      <c r="G21" s="23"/>
    </row>
    <row r="22" spans="2:7" x14ac:dyDescent="0.25">
      <c r="B22" t="s">
        <v>16</v>
      </c>
      <c r="D22" s="27" t="str">
        <f>IF('Vraag 7'!$B$4=Antwoorden!$A$3,'Vraag 7'!D22,"")</f>
        <v/>
      </c>
      <c r="G22" s="23"/>
    </row>
    <row r="23" spans="2:7" x14ac:dyDescent="0.25">
      <c r="B23" s="10" t="s">
        <v>17</v>
      </c>
      <c r="C23" s="10"/>
      <c r="D23" s="27" t="str">
        <f>IF('Vraag 7'!$B$4=Antwoorden!$A$3,'Vraag 7'!D23,"")</f>
        <v/>
      </c>
      <c r="E23" s="10"/>
      <c r="F23" s="10"/>
      <c r="G23" s="10"/>
    </row>
    <row r="24" spans="2:7" ht="15.75" thickBot="1" x14ac:dyDescent="0.3">
      <c r="B24" s="3" t="s">
        <v>15</v>
      </c>
      <c r="D24" s="21">
        <f>SUM(D11:D23)</f>
        <v>0</v>
      </c>
      <c r="E24" s="3" t="s">
        <v>15</v>
      </c>
      <c r="G24" s="24">
        <f>SUM(G11:G23)</f>
        <v>0</v>
      </c>
    </row>
    <row r="25" spans="2:7" ht="15.75" thickTop="1" x14ac:dyDescent="0.25"/>
  </sheetData>
  <sheetProtection algorithmName="SHA-512" hashValue="GmAKQriarl6BkSHBYA4gLDGEVQeUD2BFLip5CSSduapzaNQGeM+rh5UPIAfoFc8ij/SK68Yjw+u/+3UBRTGPFw==" saltValue="lFxj1l4s2AHp+QCdniqbHA==" spinCount="100000" sheet="1" objects="1" scenarios="1"/>
  <mergeCells count="6">
    <mergeCell ref="D10:E10"/>
    <mergeCell ref="B2:J2"/>
    <mergeCell ref="B3:J3"/>
    <mergeCell ref="B4:J4"/>
    <mergeCell ref="B6:J6"/>
    <mergeCell ref="B8:J8"/>
  </mergeCells>
  <conditionalFormatting sqref="B3">
    <cfRule type="cellIs" dxfId="10" priority="5" operator="equal">
      <formula>"Zorg dat de vorige vraag af is."</formula>
    </cfRule>
  </conditionalFormatting>
  <conditionalFormatting sqref="D24">
    <cfRule type="cellIs" dxfId="9" priority="2" operator="notEqual">
      <formula>$G$24</formula>
    </cfRule>
  </conditionalFormatting>
  <conditionalFormatting sqref="G24">
    <cfRule type="cellIs" dxfId="8" priority="1" operator="notEqual">
      <formula>$D$24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equal" id="{0D6819D6-C67F-431E-A50D-CDDC57887A7D}">
            <xm:f>Antwoorden!$A$3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4" operator="equal" id="{BE6086B9-9203-4558-A5A7-08FA1919A21F}">
            <xm:f>Antwoorden!$A$2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10</vt:i4>
      </vt:variant>
    </vt:vector>
  </HeadingPairs>
  <TitlesOfParts>
    <vt:vector size="10" baseType="lpstr">
      <vt:lpstr>Antwoorden</vt:lpstr>
      <vt:lpstr>Vraag 1</vt:lpstr>
      <vt:lpstr>Vraag 2</vt:lpstr>
      <vt:lpstr>Vraag 3</vt:lpstr>
      <vt:lpstr>Vraag 4</vt:lpstr>
      <vt:lpstr>Vraag 5</vt:lpstr>
      <vt:lpstr>Vraag 6</vt:lpstr>
      <vt:lpstr>Vraag 7</vt:lpstr>
      <vt:lpstr>Vraag 8</vt:lpstr>
      <vt:lpstr>Vraag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Bloemers</dc:creator>
  <cp:lastModifiedBy>Paul Bloemers</cp:lastModifiedBy>
  <dcterms:created xsi:type="dcterms:W3CDTF">2021-01-25T07:59:57Z</dcterms:created>
  <dcterms:modified xsi:type="dcterms:W3CDTF">2021-02-05T11:06:02Z</dcterms:modified>
</cp:coreProperties>
</file>